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4TO. TRIMESTRE 2019\IMPRESO\"/>
    </mc:Choice>
  </mc:AlternateContent>
  <xr:revisionPtr revIDLastSave="0" documentId="13_ncr:1_{AEC4FC7A-4F37-4259-932B-C115337BC305}" xr6:coauthVersionLast="43" xr6:coauthVersionMax="43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81029"/>
</workbook>
</file>

<file path=xl/calcChain.xml><?xml version="1.0" encoding="utf-8"?>
<calcChain xmlns="http://schemas.openxmlformats.org/spreadsheetml/2006/main">
  <c r="C126" i="60" l="1"/>
  <c r="C15" i="62" l="1"/>
  <c r="C127" i="60"/>
  <c r="C8" i="60"/>
  <c r="E72" i="59"/>
  <c r="D72" i="59"/>
  <c r="D101" i="59" l="1"/>
  <c r="C101" i="59"/>
  <c r="C78" i="59"/>
  <c r="C72" i="59" l="1"/>
  <c r="C52" i="59"/>
  <c r="C60" i="59"/>
  <c r="C219" i="60" l="1"/>
  <c r="C218" i="60" s="1"/>
  <c r="C7" i="64" l="1"/>
  <c r="C185" i="60" l="1"/>
  <c r="C208" i="60"/>
  <c r="C170" i="60"/>
  <c r="C160" i="60"/>
  <c r="C117" i="60"/>
  <c r="C107" i="60"/>
  <c r="C100" i="60"/>
  <c r="C99" i="60" l="1"/>
  <c r="C98" i="60" s="1"/>
  <c r="C30" i="64"/>
  <c r="C39" i="64" s="1"/>
  <c r="C15" i="63"/>
  <c r="C7" i="63"/>
  <c r="C20" i="63" s="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<sst xmlns="http://schemas.openxmlformats.org/spreadsheetml/2006/main" count="917" uniqueCount="654">
  <si>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</si>
  <si>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</si>
  <si>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</si>
  <si>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</si>
  <si>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</si>
  <si>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</si>
  <si>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</si>
  <si>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</si>
  <si>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</si>
  <si>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</si>
  <si>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</si>
  <si>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</si>
  <si>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</si>
  <si>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</si>
  <si>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</si>
  <si>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</si>
  <si>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</si>
  <si>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</si>
  <si>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</si>
  <si>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</si>
  <si>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</si>
  <si>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</si>
  <si>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</si>
  <si>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</si>
  <si>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</si>
  <si>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</si>
  <si>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</si>
  <si>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</si>
  <si>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</si>
  <si>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</si>
  <si>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</si>
  <si>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</si>
  <si>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</si>
  <si>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</si>
  <si>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</si>
  <si>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</si>
  <si>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</si>
  <si>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</si>
  <si>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</si>
  <si>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</si>
  <si>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</si>
  <si>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</si>
  <si>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</si>
  <si>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</si>
  <si>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</si>
  <si>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</si>
  <si>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</si>
  <si>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</si>
  <si>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</si>
  <si>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</si>
  <si>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</si>
  <si>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</si>
  <si>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</si>
  <si>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</si>
  <si>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</si>
  <si>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</si>
  <si>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</si>
  <si>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</si>
  <si>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</si>
  <si>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</si>
  <si>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</si>
  <si>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</si>
  <si>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</si>
  <si>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</si>
  <si>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</si>
  <si>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</si>
  <si>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</si>
  <si>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</si>
  <si>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</si>
  <si>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</si>
  <si>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</si>
  <si>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</si>
  <si>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</si>
  <si>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</si>
  <si>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</si>
  <si>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</si>
  <si>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</si>
  <si>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</si>
  <si>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</si>
  <si>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</si>
  <si>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</si>
  <si>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</si>
  <si>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</si>
  <si>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</si>
  <si>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</si>
  <si>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</si>
  <si>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</si>
  <si>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</si>
  <si>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</si>
  <si>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</si>
  <si>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</si>
  <si>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</si>
  <si>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</si>
  <si>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</si>
  <si>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</si>
  <si>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</si>
  <si>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</si>
  <si>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</si>
  <si>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</si>
  <si>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</si>
  <si>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</si>
  <si>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</si>
  <si>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</si>
  <si>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</si>
  <si>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</si>
  <si>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</si>
  <si>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</si>
  <si>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</si>
  <si>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</si>
  <si>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</si>
  <si>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</si>
  <si>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</si>
  <si>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</si>
  <si>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</si>
  <si>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</si>
  <si>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</si>
  <si>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</si>
  <si>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</si>
  <si>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</si>
  <si>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</si>
  <si>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</si>
  <si>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</si>
  <si>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</si>
  <si>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</si>
  <si>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</si>
  <si>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</si>
  <si>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</si>
  <si>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</si>
  <si>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</si>
  <si>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</si>
  <si>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</si>
  <si>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</si>
  <si>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</si>
  <si>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</si>
  <si>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</si>
  <si>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</si>
  <si>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</si>
  <si>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</si>
  <si>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</si>
  <si>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</si>
  <si>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</si>
  <si>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</si>
  <si>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</si>
  <si>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</si>
  <si>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</si>
  <si>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</si>
  <si>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</si>
  <si>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</si>
  <si>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</si>
  <si>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</si>
  <si>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</si>
  <si>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</si>
  <si>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</si>
  <si>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</si>
  <si>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</si>
  <si>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</si>
  <si>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</si>
  <si>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</si>
  <si>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</si>
  <si>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</si>
  <si>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</si>
  <si>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</si>
  <si>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</si>
  <si>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</si>
  <si>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</si>
  <si>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</si>
  <si>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</si>
  <si>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</si>
  <si>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</si>
  <si>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</si>
  <si>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</si>
  <si>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</si>
  <si>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</si>
  <si>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</si>
  <si>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</si>
  <si>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</si>
  <si>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</si>
  <si>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</si>
  <si>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</si>
  <si>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</si>
  <si>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</si>
  <si>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</si>
  <si>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</si>
  <si>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</si>
  <si>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</si>
  <si>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</si>
  <si>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</si>
  <si>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</si>
  <si>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</si>
  <si>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</si>
  <si>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</si>
  <si>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</si>
  <si>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</si>
  <si>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</si>
  <si>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</si>
  <si>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</si>
  <si>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</si>
  <si>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</si>
  <si>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</si>
  <si>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</si>
  <si>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</si>
  <si>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</si>
  <si>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</si>
  <si>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</si>
  <si>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</si>
  <si>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</si>
  <si>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</si>
  <si>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</si>
  <si>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</si>
  <si>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</si>
  <si>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</si>
  <si>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</si>
  <si>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</si>
  <si>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</si>
  <si>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</si>
  <si>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</si>
  <si>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</si>
  <si>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</si>
  <si>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</si>
  <si>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</si>
  <si>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</si>
  <si>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</si>
  <si>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</si>
  <si>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</si>
  <si>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</si>
  <si>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</si>
  <si>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</si>
  <si>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</si>
  <si>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</si>
  <si>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</si>
  <si>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</si>
  <si>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</si>
  <si>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</si>
  <si>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</si>
  <si>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</si>
  <si>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</si>
  <si>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</si>
  <si>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</si>
  <si>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</si>
  <si>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</si>
  <si>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</si>
  <si>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</si>
  <si>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</si>
  <si>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</si>
  <si>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</si>
  <si>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</si>
  <si>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</si>
  <si>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</si>
  <si>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</si>
  <si>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</si>
  <si>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</si>
  <si>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</si>
  <si>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</si>
  <si>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</si>
  <si>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</si>
  <si>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</si>
  <si>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</si>
  <si>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</si>
  <si>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</si>
  <si>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</si>
  <si>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</si>
  <si>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</si>
  <si>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</si>
  <si>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</si>
  <si>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</si>
  <si>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</si>
  <si>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</si>
  <si>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</si>
  <si>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</si>
  <si>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</si>
  <si>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</si>
  <si>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</si>
  <si>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</si>
  <si>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</si>
  <si>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</si>
  <si>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</si>
  <si>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</si>
  <si>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</si>
  <si>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</si>
  <si>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</si>
  <si>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</si>
  <si>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</si>
  <si>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</si>
  <si>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</si>
  <si>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</si>
  <si>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</si>
  <si>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</si>
  <si>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</si>
  <si>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</si>
  <si>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</si>
  <si>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</si>
  <si>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</si>
  <si>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</si>
  <si>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</si>
  <si>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</si>
  <si>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</si>
  <si>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</si>
  <si>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</si>
  <si>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</si>
  <si>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</si>
  <si>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</si>
  <si>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</si>
  <si>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</si>
  <si>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</si>
  <si>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</si>
  <si>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</si>
  <si>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</si>
  <si>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</si>
  <si>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</si>
  <si>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</si>
  <si>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</si>
  <si>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</si>
  <si>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</si>
  <si>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</si>
  <si>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</si>
  <si>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</si>
  <si>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</si>
  <si>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</si>
  <si>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</si>
  <si>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</si>
  <si>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</si>
  <si>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</si>
  <si>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</si>
  <si>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</si>
  <si>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</si>
  <si>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</si>
  <si>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</si>
  <si>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</si>
  <si>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</si>
  <si>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</si>
  <si>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</si>
  <si>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</si>
  <si>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</si>
  <si>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</si>
  <si>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</si>
  <si>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</si>
  <si>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</si>
  <si>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</si>
  <si>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</si>
  <si>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</si>
  <si>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</si>
  <si>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</si>
  <si>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</si>
  <si>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</si>
  <si>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</si>
  <si>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</si>
  <si>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</si>
  <si>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</si>
  <si>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</si>
  <si>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</si>
  <si>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</si>
  <si>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</si>
  <si>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</si>
  <si>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</si>
  <si>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</si>
  <si>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</si>
  <si>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</si>
  <si>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</si>
  <si>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</si>
  <si>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</si>
  <si>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</si>
  <si>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</si>
  <si>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</si>
  <si>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</si>
  <si>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</si>
  <si>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</si>
  <si>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</si>
  <si>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</si>
  <si>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</si>
  <si>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</si>
  <si>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</si>
  <si>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</si>
  <si>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</si>
  <si>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</si>
  <si>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</si>
  <si>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</si>
  <si>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</si>
  <si>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</si>
  <si>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</si>
  <si>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</si>
  <si>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</si>
  <si>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</si>
  <si>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</si>
  <si>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</si>
  <si>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</si>
  <si>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</si>
  <si>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</si>
  <si>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</si>
  <si>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</si>
  <si>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</si>
  <si>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</si>
  <si>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</si>
  <si>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</si>
  <si>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</si>
  <si>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</si>
  <si>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</si>
  <si>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</si>
  <si>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</si>
  <si>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</si>
  <si>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</si>
  <si>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</si>
  <si>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</si>
  <si>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</si>
  <si>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</si>
  <si>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</si>
  <si>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</si>
  <si>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</si>
  <si>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</si>
  <si>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</si>
  <si>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</si>
  <si>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</si>
  <si>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</si>
  <si>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</si>
  <si>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</si>
  <si>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</si>
  <si>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</si>
  <si>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</si>
  <si>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</si>
  <si>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</si>
  <si>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</si>
  <si>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</si>
  <si>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</si>
  <si>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</si>
  <si>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</si>
  <si>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</si>
  <si>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</si>
  <si>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</si>
  <si>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</si>
  <si>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</si>
  <si>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</si>
  <si>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</si>
  <si>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</si>
  <si>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</si>
  <si>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</si>
  <si>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</si>
  <si>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</si>
  <si>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</si>
  <si>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</si>
  <si>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</si>
  <si>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</si>
  <si>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</si>
  <si>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</si>
  <si>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</si>
  <si>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</si>
  <si>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</si>
  <si>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</si>
  <si>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</si>
  <si>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</si>
  <si>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</si>
  <si>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</si>
  <si>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</si>
  <si>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</si>
  <si>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</si>
  <si>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</si>
  <si>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</si>
  <si>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</si>
  <si>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</si>
  <si>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</si>
  <si>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</si>
  <si>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</si>
  <si>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</si>
  <si>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</si>
  <si>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</si>
  <si>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</si>
  <si>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</si>
  <si>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</si>
  <si>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</si>
  <si>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</si>
  <si>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</si>
  <si>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</si>
  <si>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</si>
  <si>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</si>
  <si>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</si>
  <si>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</si>
  <si>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</si>
  <si>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</si>
  <si>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</si>
  <si>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</si>
  <si>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</si>
  <si>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</si>
  <si>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</si>
  <si>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</si>
  <si>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</si>
  <si>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</si>
  <si>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</si>
  <si>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</si>
  <si>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</si>
  <si>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</si>
  <si>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</si>
  <si>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</si>
  <si>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</si>
  <si>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</si>
  <si>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</si>
  <si>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</si>
  <si>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</si>
  <si>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</si>
  <si>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</si>
  <si>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</si>
  <si>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</si>
  <si>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</si>
  <si>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</si>
  <si>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</si>
  <si>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</si>
  <si>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</si>
  <si>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</si>
  <si>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</si>
  <si>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</si>
  <si>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</si>
  <si>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</si>
  <si>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</si>
  <si>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</si>
  <si>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</si>
  <si>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</si>
  <si>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</si>
  <si>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</si>
  <si>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</si>
  <si>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</si>
  <si>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</si>
  <si>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</si>
  <si>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</si>
  <si>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</si>
  <si>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</si>
  <si>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</si>
  <si>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</si>
  <si>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</si>
  <si>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</si>
  <si>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</si>
  <si>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</si>
  <si>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</si>
  <si>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</si>
  <si>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</si>
  <si>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</si>
  <si>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</si>
  <si>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</si>
  <si>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</si>
  <si>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</si>
  <si>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</si>
  <si>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</si>
  <si>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</si>
  <si>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</si>
  <si>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</si>
  <si>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</si>
  <si>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</si>
  <si>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</si>
  <si>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</si>
  <si>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</si>
  <si>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</si>
  <si>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</si>
  <si>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</si>
  <si>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</si>
  <si>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</si>
  <si>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</si>
  <si>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</si>
  <si>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</si>
  <si>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</si>
  <si>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</si>
  <si>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</si>
  <si>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</si>
  <si>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</si>
  <si>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</si>
  <si>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</si>
  <si>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</si>
  <si>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</si>
  <si>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</si>
  <si>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</si>
  <si>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</si>
  <si>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</si>
  <si>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</si>
  <si>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</si>
  <si>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</si>
  <si>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</si>
  <si>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</si>
  <si>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</si>
  <si>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</si>
  <si>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</si>
  <si>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</si>
  <si>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</si>
  <si>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</si>
  <si>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</si>
  <si>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</si>
  <si>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</si>
  <si>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</si>
  <si>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</si>
  <si>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</si>
  <si>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</si>
  <si>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</si>
  <si>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</si>
  <si>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</si>
  <si>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</si>
  <si>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</si>
  <si>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</si>
  <si>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</si>
  <si>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</si>
  <si>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</si>
  <si>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</si>
  <si>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</si>
  <si>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</si>
  <si>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</si>
  <si>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</si>
  <si>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</si>
  <si>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</si>
  <si>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</si>
  <si>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</si>
  <si>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</si>
  <si>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</si>
  <si>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</si>
  <si>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</si>
  <si>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</si>
  <si>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</si>
  <si>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</si>
  <si>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</si>
  <si>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</si>
  <si>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</si>
  <si>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</si>
  <si>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</si>
  <si>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</si>
  <si>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</si>
  <si>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</si>
  <si>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</si>
  <si>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</si>
  <si>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</si>
  <si>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</si>
  <si>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</si>
  <si>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</si>
  <si>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</si>
  <si>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</si>
  <si>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</si>
  <si>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</si>
  <si>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</si>
  <si>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</si>
  <si>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</si>
  <si>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</si>
  <si>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</si>
  <si>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</si>
  <si>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</si>
  <si>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</si>
  <si>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</si>
  <si>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</si>
  <si>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</si>
  <si>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</si>
  <si>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</si>
  <si>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</si>
  <si>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</si>
  <si>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</si>
  <si>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</si>
  <si>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</si>
  <si>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SISTEMA DE AGUA POTABLE Y ALCANTARILLADO DE SILAO</t>
  </si>
  <si>
    <t>Promedio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</si>
  <si>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</si>
  <si>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</si>
  <si>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</si>
  <si>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</si>
  <si>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</si>
  <si>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Correspondiente del 01 DE OCTUBRE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</si>
</sst>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8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3" fontId="3" fillId="0" borderId="0" xfId="14" applyFont="1"/>
    <xf numFmtId="4" fontId="2" fillId="0" borderId="0" xfId="12" applyNumberFormat="1" applyFont="1"/>
    <xf numFmtId="0" fontId="8" fillId="0" borderId="0" xfId="2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4" fontId="14" fillId="10" borderId="0" xfId="8" applyNumberFormat="1" applyFont="1" applyFill="1"/>
    <xf numFmtId="43" fontId="14" fillId="0" borderId="0" xfId="14" applyFont="1"/>
    <xf numFmtId="4" fontId="13" fillId="0" borderId="0" xfId="8" applyNumberFormat="1" applyFont="1"/>
    <xf numFmtId="4" fontId="13" fillId="10" borderId="0" xfId="8" applyNumberFormat="1" applyFont="1" applyFill="1"/>
    <xf numFmtId="4" fontId="8" fillId="0" borderId="0" xfId="12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4" fontId="3" fillId="0" borderId="0" xfId="3" applyNumberFormat="1" applyFont="1" applyAlignment="1" applyProtection="1">
      <alignment horizontal="center" vertical="top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20</xdr:row>
      <xdr:rowOff>85725</xdr:rowOff>
    </xdr:from>
    <xdr:ext cx="10677524" cy="100965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4A26682-BB76-4552-B121-8DA1FB035E10}"/>
            </a:ext>
          </a:extLst>
        </xdr:cNvPr>
        <xdr:cNvSpPr/>
      </xdr:nvSpPr>
      <xdr:spPr>
        <a:xfrm>
          <a:off x="2" y="3228975"/>
          <a:ext cx="10677524" cy="10096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El sistema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contabilidad gubernamental del organismo integra en forma automática el ejercicio presupuestario con la operación contable, por lo que no se utilizan cuentas de orden presupuestario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F5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43" sqref="B43"/>
    </sheetView>
  </sheetViews>
  <sheetFormatPr baseColWidth="10" defaultColWidth="12.85546875" defaultRowHeight="11.25" x14ac:dyDescent="0.2"/>
  <cols>
    <col min="1" max="1" width="31.855468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56" t="s">
        <v>646</v>
      </c>
      <c r="B1" s="156"/>
      <c r="C1" s="58"/>
      <c r="D1" s="55" t="s">
        <v>222</v>
      </c>
      <c r="E1" s="56">
        <v>2019</v>
      </c>
    </row>
    <row r="2" spans="1:5" ht="18.95" customHeight="1" x14ac:dyDescent="0.2">
      <c r="A2" s="157" t="s">
        <v>533</v>
      </c>
      <c r="B2" s="157"/>
      <c r="C2" s="77"/>
      <c r="D2" s="55" t="s">
        <v>224</v>
      </c>
      <c r="E2" s="58" t="s">
        <v>225</v>
      </c>
    </row>
    <row r="3" spans="1:5" ht="18.95" customHeight="1" x14ac:dyDescent="0.2">
      <c r="A3" s="158" t="s">
        <v>653</v>
      </c>
      <c r="B3" s="158"/>
      <c r="C3" s="58"/>
      <c r="D3" s="55" t="s">
        <v>226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6" x14ac:dyDescent="0.2">
      <c r="A33" s="31"/>
      <c r="B33" s="33"/>
    </row>
    <row r="34" spans="1:6" x14ac:dyDescent="0.2">
      <c r="A34" s="84" t="s">
        <v>79</v>
      </c>
      <c r="B34" s="85" t="s">
        <v>74</v>
      </c>
    </row>
    <row r="35" spans="1:6" x14ac:dyDescent="0.2">
      <c r="A35" s="84" t="s">
        <v>80</v>
      </c>
      <c r="B35" s="85" t="s">
        <v>75</v>
      </c>
    </row>
    <row r="36" spans="1:6" x14ac:dyDescent="0.2">
      <c r="A36" s="31"/>
      <c r="B36" s="34"/>
    </row>
    <row r="37" spans="1:6" x14ac:dyDescent="0.2">
      <c r="A37" s="31"/>
      <c r="B37" s="32" t="s">
        <v>77</v>
      </c>
    </row>
    <row r="38" spans="1:6" x14ac:dyDescent="0.2">
      <c r="A38" s="31" t="s">
        <v>78</v>
      </c>
      <c r="B38" s="85" t="s">
        <v>33</v>
      </c>
    </row>
    <row r="39" spans="1:6" x14ac:dyDescent="0.2">
      <c r="A39" s="31"/>
      <c r="B39" s="85" t="s">
        <v>34</v>
      </c>
    </row>
    <row r="40" spans="1:6" ht="12" thickBot="1" x14ac:dyDescent="0.25">
      <c r="A40" s="35"/>
      <c r="B40" s="36"/>
    </row>
    <row r="41" spans="1:6" x14ac:dyDescent="0.2">
      <c r="A41" s="146" t="s">
        <v>648</v>
      </c>
      <c r="B41" s="146"/>
      <c r="C41" s="146"/>
    </row>
    <row r="42" spans="1:6" x14ac:dyDescent="0.2">
      <c r="A42" s="147"/>
      <c r="B42" s="147"/>
      <c r="C42" s="148"/>
    </row>
    <row r="43" spans="1:6" x14ac:dyDescent="0.2">
      <c r="A43" s="147"/>
      <c r="B43" s="147"/>
      <c r="C43" s="148"/>
    </row>
    <row r="44" spans="1:6" ht="15" x14ac:dyDescent="0.25">
      <c r="A44" s="147"/>
      <c r="B44" s="147"/>
      <c r="C44" s="148"/>
      <c r="D44" s="146"/>
      <c r="E44" s="146"/>
      <c r="F44"/>
    </row>
    <row r="45" spans="1:6" x14ac:dyDescent="0.2">
      <c r="A45" s="147"/>
      <c r="B45" s="147"/>
      <c r="C45" s="148"/>
      <c r="D45" s="148"/>
      <c r="E45" s="148"/>
      <c r="F45" s="148"/>
    </row>
    <row r="46" spans="1:6" x14ac:dyDescent="0.2">
      <c r="A46" s="147"/>
      <c r="B46" s="147"/>
      <c r="C46" s="148"/>
      <c r="D46" s="148"/>
      <c r="E46" s="148"/>
      <c r="F46" s="148"/>
    </row>
    <row r="47" spans="1:6" x14ac:dyDescent="0.2">
      <c r="A47" s="149" t="s">
        <v>649</v>
      </c>
      <c r="B47" s="159" t="s">
        <v>650</v>
      </c>
      <c r="C47" s="159"/>
      <c r="D47" s="148"/>
      <c r="E47" s="148"/>
      <c r="F47" s="148"/>
    </row>
    <row r="48" spans="1:6" ht="22.5" x14ac:dyDescent="0.2">
      <c r="A48" s="150" t="s">
        <v>651</v>
      </c>
      <c r="B48" s="160" t="s">
        <v>652</v>
      </c>
      <c r="C48" s="160"/>
      <c r="D48" s="148"/>
      <c r="E48" s="148"/>
      <c r="F48" s="148"/>
    </row>
    <row r="49" spans="4:6" x14ac:dyDescent="0.2">
      <c r="D49" s="148"/>
      <c r="E49" s="147"/>
      <c r="F49" s="148"/>
    </row>
    <row r="50" spans="4:6" x14ac:dyDescent="0.2">
      <c r="D50" s="148"/>
    </row>
    <row r="51" spans="4:6" x14ac:dyDescent="0.2">
      <c r="D51" s="148"/>
    </row>
  </sheetData>
  <sheetProtection formatCells="0" formatColumns="0" formatRows="0" autoFilter="0" pivotTables="0"/>
  <mergeCells count="5">
    <mergeCell ref="A1:B1"/>
    <mergeCell ref="A2:B2"/>
    <mergeCell ref="A3:B3"/>
    <mergeCell ref="B47:C47"/>
    <mergeCell ref="B48:C48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C285AB7A-E598-4910-9F35-12855C470EF5}"/>
    <hyperlink ref="B34" location="Conciliacion_Ig!B4" display="CONCILIACIÓN ENTRE LOS INGRESOS PRESUPUESTARIOS Y CONTABLES" xr:uid="{206E855A-7EC7-4FF4-8EA1-644474A0331D}"/>
    <hyperlink ref="B35" location="Conciliacion_Eg!B4" display="CONCILIACIÓN ENTRE LOS EGRESOS PRESUPUESTARIOS Y LOS GASTOS CONTABLES" xr:uid="{E34B6680-897E-4922-80E6-55FAAFA87D7B}"/>
    <hyperlink ref="B10" location="ESF!A13" display="CONTRIBUCIONES POR RECUPERAR" xr:uid="{0A6EF8B6-D052-478A-BCA9-096FBC3C6888}"/>
    <hyperlink ref="A10" location="ESF!A13" display="ESF-02" xr:uid="{52DC5FE4-02BC-4A76-891D-45BA4F4ADADD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F10" sqref="F10:G10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64" t="s">
        <v>646</v>
      </c>
      <c r="B1" s="165"/>
      <c r="C1" s="166"/>
    </row>
    <row r="2" spans="1:3" s="78" customFormat="1" ht="18" customHeight="1" x14ac:dyDescent="0.25">
      <c r="A2" s="167" t="s">
        <v>530</v>
      </c>
      <c r="B2" s="168"/>
      <c r="C2" s="169"/>
    </row>
    <row r="3" spans="1:3" s="78" customFormat="1" ht="18" customHeight="1" x14ac:dyDescent="0.25">
      <c r="A3" s="167" t="s">
        <v>653</v>
      </c>
      <c r="B3" s="168"/>
      <c r="C3" s="169"/>
    </row>
    <row r="4" spans="1:3" s="80" customFormat="1" ht="18" customHeight="1" x14ac:dyDescent="0.2">
      <c r="A4" s="170" t="s">
        <v>526</v>
      </c>
      <c r="B4" s="171"/>
      <c r="C4" s="172"/>
    </row>
    <row r="5" spans="1:3" x14ac:dyDescent="0.2">
      <c r="A5" s="95" t="s">
        <v>566</v>
      </c>
      <c r="B5" s="95"/>
      <c r="C5" s="96">
        <v>82593147.709999993</v>
      </c>
    </row>
    <row r="6" spans="1:3" x14ac:dyDescent="0.2">
      <c r="A6" s="97"/>
      <c r="B6" s="98"/>
      <c r="C6" s="99"/>
    </row>
    <row r="7" spans="1:3" x14ac:dyDescent="0.2">
      <c r="A7" s="108" t="s">
        <v>567</v>
      </c>
      <c r="B7" s="108"/>
      <c r="C7" s="100">
        <f>SUM(C8:C13)</f>
        <v>0</v>
      </c>
    </row>
    <row r="8" spans="1:3" x14ac:dyDescent="0.2">
      <c r="A8" s="116" t="s">
        <v>568</v>
      </c>
      <c r="B8" s="115" t="s">
        <v>375</v>
      </c>
      <c r="C8" s="101">
        <v>0</v>
      </c>
    </row>
    <row r="9" spans="1:3" x14ac:dyDescent="0.2">
      <c r="A9" s="102" t="s">
        <v>569</v>
      </c>
      <c r="B9" s="103" t="s">
        <v>578</v>
      </c>
      <c r="C9" s="101">
        <v>0</v>
      </c>
    </row>
    <row r="10" spans="1:3" x14ac:dyDescent="0.2">
      <c r="A10" s="102" t="s">
        <v>570</v>
      </c>
      <c r="B10" s="103" t="s">
        <v>383</v>
      </c>
      <c r="C10" s="101">
        <v>0</v>
      </c>
    </row>
    <row r="11" spans="1:3" x14ac:dyDescent="0.2">
      <c r="A11" s="102" t="s">
        <v>571</v>
      </c>
      <c r="B11" s="103" t="s">
        <v>384</v>
      </c>
      <c r="C11" s="101">
        <v>0</v>
      </c>
    </row>
    <row r="12" spans="1:3" x14ac:dyDescent="0.2">
      <c r="A12" s="102" t="s">
        <v>572</v>
      </c>
      <c r="B12" s="103" t="s">
        <v>385</v>
      </c>
      <c r="C12" s="101">
        <v>0</v>
      </c>
    </row>
    <row r="13" spans="1:3" x14ac:dyDescent="0.2">
      <c r="A13" s="104" t="s">
        <v>573</v>
      </c>
      <c r="B13" s="105" t="s">
        <v>574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82593147.709999993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G28" sqref="G28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73" t="s">
        <v>646</v>
      </c>
      <c r="B1" s="174"/>
      <c r="C1" s="175"/>
    </row>
    <row r="2" spans="1:3" s="81" customFormat="1" ht="18.95" customHeight="1" x14ac:dyDescent="0.25">
      <c r="A2" s="176" t="s">
        <v>531</v>
      </c>
      <c r="B2" s="177"/>
      <c r="C2" s="178"/>
    </row>
    <row r="3" spans="1:3" s="81" customFormat="1" ht="18.95" customHeight="1" x14ac:dyDescent="0.25">
      <c r="A3" s="176" t="s">
        <v>653</v>
      </c>
      <c r="B3" s="177"/>
      <c r="C3" s="178"/>
    </row>
    <row r="4" spans="1:3" x14ac:dyDescent="0.2">
      <c r="A4" s="170" t="s">
        <v>526</v>
      </c>
      <c r="B4" s="171"/>
      <c r="C4" s="172"/>
    </row>
    <row r="5" spans="1:3" x14ac:dyDescent="0.2">
      <c r="A5" s="125" t="s">
        <v>579</v>
      </c>
      <c r="B5" s="95"/>
      <c r="C5" s="118">
        <v>57531301.380000003</v>
      </c>
    </row>
    <row r="6" spans="1:3" x14ac:dyDescent="0.2">
      <c r="A6" s="119"/>
      <c r="B6" s="98"/>
      <c r="C6" s="120"/>
    </row>
    <row r="7" spans="1:3" x14ac:dyDescent="0.2">
      <c r="A7" s="108" t="s">
        <v>580</v>
      </c>
      <c r="B7" s="121"/>
      <c r="C7" s="100">
        <f>SUM(C8:C28)</f>
        <v>4984694.45</v>
      </c>
    </row>
    <row r="8" spans="1:3" x14ac:dyDescent="0.2">
      <c r="A8" s="126">
        <v>2.1</v>
      </c>
      <c r="B8" s="127" t="s">
        <v>403</v>
      </c>
      <c r="C8" s="128">
        <v>349310.71999999997</v>
      </c>
    </row>
    <row r="9" spans="1:3" x14ac:dyDescent="0.2">
      <c r="A9" s="126">
        <v>2.2000000000000002</v>
      </c>
      <c r="B9" s="127" t="s">
        <v>400</v>
      </c>
      <c r="C9" s="128">
        <v>0</v>
      </c>
    </row>
    <row r="10" spans="1:3" x14ac:dyDescent="0.2">
      <c r="A10" s="135">
        <v>2.2999999999999998</v>
      </c>
      <c r="B10" s="117" t="s">
        <v>269</v>
      </c>
      <c r="C10" s="128">
        <v>0</v>
      </c>
    </row>
    <row r="11" spans="1:3" x14ac:dyDescent="0.2">
      <c r="A11" s="135">
        <v>2.4</v>
      </c>
      <c r="B11" s="117" t="s">
        <v>270</v>
      </c>
      <c r="C11" s="128">
        <v>0</v>
      </c>
    </row>
    <row r="12" spans="1:3" x14ac:dyDescent="0.2">
      <c r="A12" s="135">
        <v>2.5</v>
      </c>
      <c r="B12" s="117" t="s">
        <v>271</v>
      </c>
      <c r="C12" s="128">
        <v>0</v>
      </c>
    </row>
    <row r="13" spans="1:3" x14ac:dyDescent="0.2">
      <c r="A13" s="135">
        <v>2.6</v>
      </c>
      <c r="B13" s="117" t="s">
        <v>272</v>
      </c>
      <c r="C13" s="128">
        <v>0</v>
      </c>
    </row>
    <row r="14" spans="1:3" x14ac:dyDescent="0.2">
      <c r="A14" s="135">
        <v>2.7</v>
      </c>
      <c r="B14" s="117" t="s">
        <v>273</v>
      </c>
      <c r="C14" s="128">
        <v>0</v>
      </c>
    </row>
    <row r="15" spans="1:3" x14ac:dyDescent="0.2">
      <c r="A15" s="135">
        <v>2.8</v>
      </c>
      <c r="B15" s="117" t="s">
        <v>274</v>
      </c>
      <c r="C15" s="128">
        <v>427798.39</v>
      </c>
    </row>
    <row r="16" spans="1:3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7197.5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4200387.84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18727459.129999999</v>
      </c>
    </row>
    <row r="31" spans="1:3" x14ac:dyDescent="0.2">
      <c r="A31" s="135" t="s">
        <v>601</v>
      </c>
      <c r="B31" s="117" t="s">
        <v>472</v>
      </c>
      <c r="C31" s="128">
        <v>3891948.44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3" x14ac:dyDescent="0.2">
      <c r="A33" s="135" t="s">
        <v>603</v>
      </c>
      <c r="B33" s="117" t="s">
        <v>482</v>
      </c>
      <c r="C33" s="128">
        <v>0</v>
      </c>
    </row>
    <row r="34" spans="1:3" x14ac:dyDescent="0.2">
      <c r="A34" s="135" t="s">
        <v>604</v>
      </c>
      <c r="B34" s="117" t="s">
        <v>605</v>
      </c>
      <c r="C34" s="128">
        <v>0</v>
      </c>
    </row>
    <row r="35" spans="1:3" x14ac:dyDescent="0.2">
      <c r="A35" s="135" t="s">
        <v>606</v>
      </c>
      <c r="B35" s="117" t="s">
        <v>607</v>
      </c>
      <c r="C35" s="128">
        <v>0</v>
      </c>
    </row>
    <row r="36" spans="1:3" x14ac:dyDescent="0.2">
      <c r="A36" s="135" t="s">
        <v>608</v>
      </c>
      <c r="B36" s="117" t="s">
        <v>490</v>
      </c>
      <c r="C36" s="128">
        <v>689.35</v>
      </c>
    </row>
    <row r="37" spans="1:3" x14ac:dyDescent="0.2">
      <c r="A37" s="135" t="s">
        <v>609</v>
      </c>
      <c r="B37" s="127" t="s">
        <v>610</v>
      </c>
      <c r="C37" s="134">
        <v>14834821.34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71274066.060000002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tabSelected="1" workbookViewId="0">
      <selection activeCell="G29" sqref="G29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63" t="str">
        <f>'Notas a los Edos Financieros'!A1</f>
        <v>SISTEMA DE AGUA POTABLE Y ALCANTARILLADO DE SILAO</v>
      </c>
      <c r="B1" s="179"/>
      <c r="C1" s="179"/>
      <c r="D1" s="179"/>
      <c r="E1" s="179"/>
      <c r="F1" s="179"/>
      <c r="G1" s="68" t="s">
        <v>222</v>
      </c>
      <c r="H1" s="69">
        <f>'Notas a los Edos Financieros'!E1</f>
        <v>2019</v>
      </c>
    </row>
    <row r="2" spans="1:10" ht="18.95" customHeight="1" x14ac:dyDescent="0.2">
      <c r="A2" s="163" t="s">
        <v>532</v>
      </c>
      <c r="B2" s="179"/>
      <c r="C2" s="179"/>
      <c r="D2" s="179"/>
      <c r="E2" s="179"/>
      <c r="F2" s="179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80" t="str">
        <f>'Notas a los Edos Financieros'!A3</f>
        <v>Correspondiente del 01 DE OCTUBRE al 31 DE DICIEMBRE 2019</v>
      </c>
      <c r="B3" s="181"/>
      <c r="C3" s="181"/>
      <c r="D3" s="181"/>
      <c r="E3" s="181"/>
      <c r="F3" s="181"/>
      <c r="G3" s="68" t="s">
        <v>226</v>
      </c>
      <c r="H3" s="69">
        <f>'Notas a los Edos Financieros'!E3</f>
        <v>1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D24" sqref="D24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2" t="s">
        <v>37</v>
      </c>
      <c r="B5" s="182"/>
      <c r="C5" s="182"/>
      <c r="D5" s="182"/>
      <c r="E5" s="182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83" t="s">
        <v>39</v>
      </c>
      <c r="C10" s="183"/>
      <c r="D10" s="183"/>
      <c r="E10" s="183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83" t="s">
        <v>41</v>
      </c>
      <c r="C12" s="183"/>
      <c r="D12" s="183"/>
      <c r="E12" s="183"/>
    </row>
    <row r="13" spans="1:8" s="7" customFormat="1" ht="26.1" customHeight="1" x14ac:dyDescent="0.2">
      <c r="A13" s="142" t="s">
        <v>644</v>
      </c>
      <c r="B13" s="183" t="s">
        <v>42</v>
      </c>
      <c r="C13" s="183"/>
      <c r="D13" s="183"/>
      <c r="E13" s="183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84" t="s">
        <v>45</v>
      </c>
      <c r="C31" s="184"/>
      <c r="D31" s="184"/>
      <c r="E31" s="184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0"/>
  <sheetViews>
    <sheetView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61" t="str">
        <f>'Notas a los Edos Financieros'!A1</f>
        <v>SISTEMA DE AGUA POTABLE Y ALCANTARILLADO DE SILAO</v>
      </c>
      <c r="B1" s="162"/>
      <c r="C1" s="162"/>
      <c r="D1" s="162"/>
      <c r="E1" s="162"/>
      <c r="F1" s="162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61" t="s">
        <v>223</v>
      </c>
      <c r="B2" s="162"/>
      <c r="C2" s="162"/>
      <c r="D2" s="162"/>
      <c r="E2" s="162"/>
      <c r="F2" s="162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61" t="str">
        <f>'Notas a los Edos Financieros'!A3</f>
        <v>Correspondiente del 01 DE OCTUBRE al 31 DE DICIEMBRE 2019</v>
      </c>
      <c r="B3" s="162"/>
      <c r="C3" s="162"/>
      <c r="D3" s="162"/>
      <c r="E3" s="162"/>
      <c r="F3" s="162"/>
      <c r="G3" s="55" t="s">
        <v>226</v>
      </c>
      <c r="H3" s="66">
        <f>'Notas a los Edos Financieros'!E3</f>
        <v>1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28567219.629999999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7975217.6699999999</v>
      </c>
      <c r="D15" s="65">
        <v>6384213.4199999999</v>
      </c>
      <c r="E15" s="65">
        <v>6256137.6799999997</v>
      </c>
      <c r="F15" s="65">
        <v>6214528.1100000003</v>
      </c>
      <c r="G15" s="65">
        <v>6362155.9199999999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44379.45</v>
      </c>
      <c r="D20" s="65">
        <v>44379.45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229748.13</v>
      </c>
      <c r="D22" s="65">
        <v>229748.13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1915284.82</v>
      </c>
      <c r="D25" s="65">
        <v>1915284.82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1619722.11</v>
      </c>
      <c r="D39" s="61" t="s">
        <v>647</v>
      </c>
    </row>
    <row r="40" spans="1:8" x14ac:dyDescent="0.2">
      <c r="A40" s="63">
        <v>1151</v>
      </c>
      <c r="B40" s="61" t="s">
        <v>255</v>
      </c>
      <c r="C40" s="65">
        <v>1619722.11</v>
      </c>
      <c r="D40" s="61" t="s">
        <v>647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153">
        <f>SUM(C53:C59)</f>
        <v>129473974.92999999</v>
      </c>
      <c r="D52" s="151">
        <v>0</v>
      </c>
      <c r="E52" s="151">
        <v>0</v>
      </c>
    </row>
    <row r="53" spans="1:9" x14ac:dyDescent="0.2">
      <c r="A53" s="63">
        <v>1231</v>
      </c>
      <c r="B53" s="61" t="s">
        <v>261</v>
      </c>
      <c r="C53" s="65">
        <v>9833450.4100000001</v>
      </c>
      <c r="D53" s="151">
        <v>0</v>
      </c>
      <c r="E53" s="151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151">
        <v>0</v>
      </c>
      <c r="E54" s="151">
        <v>0</v>
      </c>
    </row>
    <row r="55" spans="1:9" x14ac:dyDescent="0.2">
      <c r="A55" s="63">
        <v>1233</v>
      </c>
      <c r="B55" s="61" t="s">
        <v>263</v>
      </c>
      <c r="C55" s="65">
        <v>4161945.84</v>
      </c>
      <c r="D55" s="151">
        <v>26452.92</v>
      </c>
      <c r="E55" s="151">
        <v>346283.33</v>
      </c>
    </row>
    <row r="56" spans="1:9" x14ac:dyDescent="0.2">
      <c r="A56" s="63">
        <v>1234</v>
      </c>
      <c r="B56" s="61" t="s">
        <v>264</v>
      </c>
      <c r="C56" s="65">
        <v>84209906.269999996</v>
      </c>
      <c r="D56" s="151">
        <v>1689402.96</v>
      </c>
      <c r="E56" s="151">
        <v>9351360.7200000007</v>
      </c>
    </row>
    <row r="57" spans="1:9" x14ac:dyDescent="0.2">
      <c r="A57" s="63">
        <v>1235</v>
      </c>
      <c r="B57" s="61" t="s">
        <v>265</v>
      </c>
      <c r="C57" s="65">
        <v>20383323.960000001</v>
      </c>
      <c r="D57" s="151">
        <v>0</v>
      </c>
      <c r="E57" s="151">
        <v>0</v>
      </c>
    </row>
    <row r="58" spans="1:9" x14ac:dyDescent="0.2">
      <c r="A58" s="63">
        <v>1236</v>
      </c>
      <c r="B58" s="61" t="s">
        <v>266</v>
      </c>
      <c r="C58" s="65">
        <v>10885348.449999999</v>
      </c>
      <c r="D58" s="151">
        <v>0</v>
      </c>
      <c r="E58" s="151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151">
        <v>0</v>
      </c>
      <c r="E59" s="151">
        <v>0</v>
      </c>
    </row>
    <row r="60" spans="1:9" x14ac:dyDescent="0.2">
      <c r="A60" s="63">
        <v>1240</v>
      </c>
      <c r="B60" s="61" t="s">
        <v>268</v>
      </c>
      <c r="C60" s="153">
        <f>SUM(C61:C68)</f>
        <v>38892421.350000001</v>
      </c>
      <c r="D60" s="151">
        <v>3395446.97</v>
      </c>
      <c r="E60" s="151">
        <v>18520791.440000001</v>
      </c>
    </row>
    <row r="61" spans="1:9" x14ac:dyDescent="0.2">
      <c r="A61" s="63">
        <v>1241</v>
      </c>
      <c r="B61" s="61" t="s">
        <v>269</v>
      </c>
      <c r="C61" s="65">
        <v>7871959.71</v>
      </c>
      <c r="D61" s="151">
        <v>0</v>
      </c>
      <c r="E61" s="151">
        <v>0</v>
      </c>
    </row>
    <row r="62" spans="1:9" x14ac:dyDescent="0.2">
      <c r="A62" s="63">
        <v>1242</v>
      </c>
      <c r="B62" s="61" t="s">
        <v>270</v>
      </c>
      <c r="C62" s="65">
        <v>144908.89000000001</v>
      </c>
      <c r="D62" s="151">
        <v>0</v>
      </c>
      <c r="E62" s="151">
        <v>0</v>
      </c>
    </row>
    <row r="63" spans="1:9" x14ac:dyDescent="0.2">
      <c r="A63" s="63">
        <v>1243</v>
      </c>
      <c r="B63" s="61" t="s">
        <v>271</v>
      </c>
      <c r="C63" s="65">
        <v>72000.160000000003</v>
      </c>
      <c r="D63" s="151">
        <v>0</v>
      </c>
      <c r="E63" s="151">
        <v>0</v>
      </c>
    </row>
    <row r="64" spans="1:9" x14ac:dyDescent="0.2">
      <c r="A64" s="63">
        <v>1244</v>
      </c>
      <c r="B64" s="61" t="s">
        <v>272</v>
      </c>
      <c r="C64" s="65">
        <v>9574733.0899999999</v>
      </c>
      <c r="D64" s="151">
        <v>1307692.1000000001</v>
      </c>
      <c r="E64" s="151">
        <v>5464053.6200000001</v>
      </c>
    </row>
    <row r="65" spans="1:9" x14ac:dyDescent="0.2">
      <c r="A65" s="63">
        <v>1245</v>
      </c>
      <c r="B65" s="61" t="s">
        <v>273</v>
      </c>
      <c r="C65" s="65">
        <v>0</v>
      </c>
      <c r="D65" s="151">
        <v>0</v>
      </c>
      <c r="E65" s="151">
        <v>0</v>
      </c>
    </row>
    <row r="66" spans="1:9" x14ac:dyDescent="0.2">
      <c r="A66" s="63">
        <v>1246</v>
      </c>
      <c r="B66" s="61" t="s">
        <v>274</v>
      </c>
      <c r="C66" s="65">
        <v>21228819.5</v>
      </c>
      <c r="D66" s="151">
        <v>0</v>
      </c>
      <c r="E66" s="151">
        <v>0</v>
      </c>
    </row>
    <row r="67" spans="1:9" x14ac:dyDescent="0.2">
      <c r="A67" s="63">
        <v>1247</v>
      </c>
      <c r="B67" s="61" t="s">
        <v>275</v>
      </c>
      <c r="C67" s="65">
        <v>0</v>
      </c>
      <c r="D67" s="151">
        <v>0</v>
      </c>
      <c r="E67" s="151">
        <v>0</v>
      </c>
    </row>
    <row r="68" spans="1:9" x14ac:dyDescent="0.2">
      <c r="A68" s="63">
        <v>1248</v>
      </c>
      <c r="B68" s="61" t="s">
        <v>276</v>
      </c>
      <c r="C68" s="65">
        <v>0</v>
      </c>
      <c r="D68" s="151">
        <v>0</v>
      </c>
      <c r="E68" s="151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153">
        <f>SUM(C73:C76)</f>
        <v>1576680.5099999998</v>
      </c>
      <c r="D72" s="154">
        <f>SUM(D73:D77)</f>
        <v>78832.2</v>
      </c>
      <c r="E72" s="154">
        <f>SUM(E73:E77)</f>
        <v>461192.33</v>
      </c>
    </row>
    <row r="73" spans="1:9" x14ac:dyDescent="0.2">
      <c r="A73" s="63">
        <v>1251</v>
      </c>
      <c r="B73" s="61" t="s">
        <v>279</v>
      </c>
      <c r="C73" s="65">
        <v>1184877.3999999999</v>
      </c>
      <c r="D73" s="151">
        <v>59243.88</v>
      </c>
      <c r="E73" s="151">
        <v>390897.58</v>
      </c>
    </row>
    <row r="74" spans="1:9" x14ac:dyDescent="0.2">
      <c r="A74" s="63">
        <v>1252</v>
      </c>
      <c r="B74" s="61" t="s">
        <v>280</v>
      </c>
      <c r="C74" s="65">
        <v>0</v>
      </c>
      <c r="D74" s="151">
        <v>0</v>
      </c>
      <c r="E74" s="151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151">
        <v>0</v>
      </c>
      <c r="E75" s="151">
        <v>0</v>
      </c>
    </row>
    <row r="76" spans="1:9" x14ac:dyDescent="0.2">
      <c r="A76" s="63">
        <v>1254</v>
      </c>
      <c r="B76" s="61" t="s">
        <v>282</v>
      </c>
      <c r="C76" s="65">
        <v>391803.11</v>
      </c>
      <c r="D76" s="151">
        <v>19588.32</v>
      </c>
      <c r="E76" s="151">
        <v>70294.75</v>
      </c>
    </row>
    <row r="77" spans="1:9" x14ac:dyDescent="0.2">
      <c r="A77" s="63">
        <v>1259</v>
      </c>
      <c r="B77" s="61" t="s">
        <v>283</v>
      </c>
      <c r="C77" s="65">
        <v>0</v>
      </c>
      <c r="D77" s="151">
        <v>0</v>
      </c>
      <c r="E77" s="151">
        <v>0</v>
      </c>
    </row>
    <row r="78" spans="1:9" x14ac:dyDescent="0.2">
      <c r="A78" s="63">
        <v>1270</v>
      </c>
      <c r="B78" s="61" t="s">
        <v>284</v>
      </c>
      <c r="C78" s="153">
        <f>SUM(C79:C84)</f>
        <v>368406.15</v>
      </c>
      <c r="D78" s="151">
        <v>0</v>
      </c>
      <c r="E78" s="151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151">
        <v>0</v>
      </c>
      <c r="E79" s="151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151">
        <v>0</v>
      </c>
      <c r="E80" s="151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151">
        <v>0</v>
      </c>
      <c r="E81" s="151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151">
        <v>0</v>
      </c>
      <c r="E82" s="151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151">
        <v>0</v>
      </c>
      <c r="E83" s="151">
        <v>0</v>
      </c>
    </row>
    <row r="84" spans="1:8" x14ac:dyDescent="0.2">
      <c r="A84" s="63">
        <v>1279</v>
      </c>
      <c r="B84" s="61" t="s">
        <v>290</v>
      </c>
      <c r="C84" s="65">
        <v>368406.15</v>
      </c>
      <c r="D84" s="151">
        <v>0</v>
      </c>
      <c r="E84" s="151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153">
        <f>SUM(C102:C114)</f>
        <v>2596801.2300000004</v>
      </c>
      <c r="D101" s="153">
        <f>SUM(D102:D114)</f>
        <v>2008335.82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8972.18</v>
      </c>
      <c r="D102" s="65">
        <v>13582.24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93728</v>
      </c>
      <c r="D103" s="65">
        <v>556068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2375875.83</v>
      </c>
      <c r="D108" s="65">
        <v>1212934.03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118225.22</v>
      </c>
      <c r="D110" s="65">
        <v>225751.55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15" activePane="bottomLeft" state="frozen"/>
      <selection activeCell="A14" sqref="A14:B14"/>
      <selection pane="bottomLeft" activeCell="B37" sqref="B37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20"/>
  <sheetViews>
    <sheetView zoomScaleNormal="100" workbookViewId="0">
      <selection activeCell="C221" sqref="C221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6" width="10" style="61" bestFit="1" customWidth="1"/>
    <col min="7" max="7" width="12" style="61" bestFit="1" customWidth="1"/>
    <col min="8" max="16384" width="9.140625" style="61"/>
  </cols>
  <sheetData>
    <row r="1" spans="1:5" s="67" customFormat="1" ht="18.95" customHeight="1" x14ac:dyDescent="0.25">
      <c r="A1" s="157" t="str">
        <f>ESF!A1</f>
        <v>SISTEMA DE AGUA POTABLE Y ALCANTARILLADO DE SILAO</v>
      </c>
      <c r="B1" s="157"/>
      <c r="C1" s="157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7" t="s">
        <v>335</v>
      </c>
      <c r="B2" s="157"/>
      <c r="C2" s="157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57" t="str">
        <f>ESF!A3</f>
        <v>Correspondiente del 01 DE OCTUBRE al 31 DE DICIEMBRE 2019</v>
      </c>
      <c r="B3" s="157"/>
      <c r="C3" s="157"/>
      <c r="D3" s="55" t="s">
        <v>226</v>
      </c>
      <c r="E3" s="66">
        <f>'Notas a los Edos Financieros'!E3</f>
        <v>1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f>+C28+C34+C37</f>
        <v>111482075.80000001</v>
      </c>
      <c r="D8" s="144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3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152"/>
    </row>
    <row r="28" spans="1:5" x14ac:dyDescent="0.2">
      <c r="A28" s="89">
        <v>4140</v>
      </c>
      <c r="B28" s="90" t="s">
        <v>354</v>
      </c>
      <c r="C28" s="93">
        <v>107870303.51000001</v>
      </c>
      <c r="D28" s="93"/>
      <c r="E28" s="152"/>
    </row>
    <row r="29" spans="1:5" x14ac:dyDescent="0.2">
      <c r="A29" s="89">
        <v>4141</v>
      </c>
      <c r="B29" s="90" t="s">
        <v>355</v>
      </c>
      <c r="C29" s="93">
        <v>0</v>
      </c>
      <c r="D29" s="144"/>
      <c r="E29" s="152"/>
    </row>
    <row r="30" spans="1:5" x14ac:dyDescent="0.2">
      <c r="A30" s="89">
        <v>4143</v>
      </c>
      <c r="B30" s="90" t="s">
        <v>356</v>
      </c>
      <c r="C30" s="93">
        <v>0</v>
      </c>
      <c r="D30" s="93"/>
      <c r="E30" s="152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152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152"/>
    </row>
    <row r="33" spans="1:5" x14ac:dyDescent="0.2">
      <c r="A33" s="89">
        <v>4149</v>
      </c>
      <c r="B33" s="90" t="s">
        <v>358</v>
      </c>
      <c r="C33" s="155">
        <v>12581806.9</v>
      </c>
      <c r="D33" s="90"/>
      <c r="E33" s="152"/>
    </row>
    <row r="34" spans="1:5" x14ac:dyDescent="0.2">
      <c r="A34" s="89">
        <v>4150</v>
      </c>
      <c r="B34" s="90" t="s">
        <v>538</v>
      </c>
      <c r="C34" s="93">
        <v>2154560.9500000002</v>
      </c>
      <c r="D34" s="90"/>
      <c r="E34" s="152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152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152"/>
    </row>
    <row r="37" spans="1:5" x14ac:dyDescent="0.2">
      <c r="A37" s="89">
        <v>4160</v>
      </c>
      <c r="B37" s="90" t="s">
        <v>540</v>
      </c>
      <c r="C37" s="93">
        <v>1457211.34</v>
      </c>
      <c r="D37" s="90"/>
      <c r="E37" s="152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152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152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152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152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152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152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5735984.0499999998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7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7" x14ac:dyDescent="0.2">
      <c r="A98" s="92">
        <v>5000</v>
      </c>
      <c r="B98" s="90" t="s">
        <v>391</v>
      </c>
      <c r="C98" s="93">
        <f>+C99+C127+C185+C218</f>
        <v>103745883.92</v>
      </c>
      <c r="D98" s="94">
        <f>C98/C98</f>
        <v>1</v>
      </c>
      <c r="E98" s="90"/>
      <c r="G98" s="152"/>
    </row>
    <row r="99" spans="1:7" x14ac:dyDescent="0.2">
      <c r="A99" s="92">
        <v>5100</v>
      </c>
      <c r="B99" s="90" t="s">
        <v>392</v>
      </c>
      <c r="C99" s="93">
        <f>+C100+C107+C117</f>
        <v>95028600</v>
      </c>
      <c r="D99" s="94">
        <f>C99/$C$99</f>
        <v>1</v>
      </c>
      <c r="E99" s="90"/>
      <c r="G99" s="65"/>
    </row>
    <row r="100" spans="1:7" x14ac:dyDescent="0.2">
      <c r="A100" s="92">
        <v>5110</v>
      </c>
      <c r="B100" s="90" t="s">
        <v>393</v>
      </c>
      <c r="C100" s="145">
        <f>SUM(C101:C106)</f>
        <v>49741944.93</v>
      </c>
      <c r="D100" s="94">
        <f t="shared" ref="D100:D163" si="0">C100/$C$99</f>
        <v>0.52344183677335032</v>
      </c>
      <c r="E100" s="90"/>
      <c r="F100" s="65"/>
    </row>
    <row r="101" spans="1:7" x14ac:dyDescent="0.2">
      <c r="A101" s="92">
        <v>5111</v>
      </c>
      <c r="B101" s="90" t="s">
        <v>394</v>
      </c>
      <c r="C101" s="93">
        <v>29173002.5</v>
      </c>
      <c r="D101" s="94">
        <f t="shared" si="0"/>
        <v>0.30699181614798071</v>
      </c>
      <c r="E101" s="90"/>
    </row>
    <row r="102" spans="1:7" x14ac:dyDescent="0.2">
      <c r="A102" s="92">
        <v>5112</v>
      </c>
      <c r="B102" s="90" t="s">
        <v>395</v>
      </c>
      <c r="C102" s="93">
        <v>1200470.1499999999</v>
      </c>
      <c r="D102" s="94">
        <f t="shared" si="0"/>
        <v>1.26327247796979E-2</v>
      </c>
      <c r="E102" s="90"/>
    </row>
    <row r="103" spans="1:7" x14ac:dyDescent="0.2">
      <c r="A103" s="92">
        <v>5113</v>
      </c>
      <c r="B103" s="90" t="s">
        <v>396</v>
      </c>
      <c r="C103" s="93">
        <v>4660301.07</v>
      </c>
      <c r="D103" s="94">
        <f t="shared" si="0"/>
        <v>4.9041036803657005E-2</v>
      </c>
      <c r="E103" s="90"/>
    </row>
    <row r="104" spans="1:7" x14ac:dyDescent="0.2">
      <c r="A104" s="92">
        <v>5114</v>
      </c>
      <c r="B104" s="90" t="s">
        <v>397</v>
      </c>
      <c r="C104" s="93">
        <v>10149467.49</v>
      </c>
      <c r="D104" s="94">
        <f t="shared" si="0"/>
        <v>0.10680434616525973</v>
      </c>
      <c r="E104" s="90"/>
    </row>
    <row r="105" spans="1:7" x14ac:dyDescent="0.2">
      <c r="A105" s="92">
        <v>5115</v>
      </c>
      <c r="B105" s="90" t="s">
        <v>398</v>
      </c>
      <c r="C105" s="93">
        <v>4558703.72</v>
      </c>
      <c r="D105" s="94">
        <f t="shared" si="0"/>
        <v>4.7971912876754993E-2</v>
      </c>
      <c r="E105" s="90"/>
    </row>
    <row r="106" spans="1:7" x14ac:dyDescent="0.2">
      <c r="A106" s="92">
        <v>5116</v>
      </c>
      <c r="B106" s="90" t="s">
        <v>399</v>
      </c>
      <c r="C106" s="93">
        <v>0</v>
      </c>
      <c r="D106" s="94">
        <f t="shared" si="0"/>
        <v>0</v>
      </c>
      <c r="E106" s="90"/>
    </row>
    <row r="107" spans="1:7" x14ac:dyDescent="0.2">
      <c r="A107" s="92">
        <v>5120</v>
      </c>
      <c r="B107" s="90" t="s">
        <v>400</v>
      </c>
      <c r="C107" s="145">
        <f>SUM(C108:C116)</f>
        <v>13573246.149999999</v>
      </c>
      <c r="D107" s="94">
        <f t="shared" si="0"/>
        <v>0.1428332749298632</v>
      </c>
      <c r="E107" s="90"/>
    </row>
    <row r="108" spans="1:7" x14ac:dyDescent="0.2">
      <c r="A108" s="92">
        <v>5121</v>
      </c>
      <c r="B108" s="90" t="s">
        <v>401</v>
      </c>
      <c r="C108" s="93">
        <v>995607.26</v>
      </c>
      <c r="D108" s="94">
        <f t="shared" si="0"/>
        <v>1.0476922316018546E-2</v>
      </c>
      <c r="E108" s="90"/>
    </row>
    <row r="109" spans="1:7" x14ac:dyDescent="0.2">
      <c r="A109" s="92">
        <v>5122</v>
      </c>
      <c r="B109" s="90" t="s">
        <v>402</v>
      </c>
      <c r="C109" s="93">
        <v>260780.4</v>
      </c>
      <c r="D109" s="94">
        <f t="shared" si="0"/>
        <v>2.7442306842361142E-3</v>
      </c>
      <c r="E109" s="90"/>
    </row>
    <row r="110" spans="1:7" x14ac:dyDescent="0.2">
      <c r="A110" s="92">
        <v>5123</v>
      </c>
      <c r="B110" s="90" t="s">
        <v>403</v>
      </c>
      <c r="C110" s="93">
        <v>0</v>
      </c>
      <c r="D110" s="94">
        <f t="shared" si="0"/>
        <v>0</v>
      </c>
      <c r="E110" s="90"/>
    </row>
    <row r="111" spans="1:7" x14ac:dyDescent="0.2">
      <c r="A111" s="92">
        <v>5124</v>
      </c>
      <c r="B111" s="90" t="s">
        <v>404</v>
      </c>
      <c r="C111" s="93">
        <v>6228962.54</v>
      </c>
      <c r="D111" s="94">
        <f t="shared" si="0"/>
        <v>6.5548293250663484E-2</v>
      </c>
      <c r="E111" s="90"/>
    </row>
    <row r="112" spans="1:7" x14ac:dyDescent="0.2">
      <c r="A112" s="92">
        <v>5125</v>
      </c>
      <c r="B112" s="90" t="s">
        <v>405</v>
      </c>
      <c r="C112" s="93">
        <v>2446850</v>
      </c>
      <c r="D112" s="94">
        <f t="shared" si="0"/>
        <v>2.5748564116487037E-2</v>
      </c>
      <c r="E112" s="90"/>
    </row>
    <row r="113" spans="1:5" x14ac:dyDescent="0.2">
      <c r="A113" s="92">
        <v>5126</v>
      </c>
      <c r="B113" s="90" t="s">
        <v>406</v>
      </c>
      <c r="C113" s="93">
        <v>2092223.6</v>
      </c>
      <c r="D113" s="94">
        <f t="shared" si="0"/>
        <v>2.2016778106801534E-2</v>
      </c>
      <c r="E113" s="90"/>
    </row>
    <row r="114" spans="1:5" x14ac:dyDescent="0.2">
      <c r="A114" s="92">
        <v>5127</v>
      </c>
      <c r="B114" s="90" t="s">
        <v>407</v>
      </c>
      <c r="C114" s="93">
        <v>560098.89</v>
      </c>
      <c r="D114" s="94">
        <f t="shared" si="0"/>
        <v>5.8940033842443222E-3</v>
      </c>
      <c r="E114" s="90"/>
    </row>
    <row r="115" spans="1:5" x14ac:dyDescent="0.2">
      <c r="A115" s="92">
        <v>5128</v>
      </c>
      <c r="B115" s="90" t="s">
        <v>408</v>
      </c>
      <c r="C115" s="93">
        <v>0</v>
      </c>
      <c r="D115" s="94">
        <f t="shared" si="0"/>
        <v>0</v>
      </c>
      <c r="E115" s="90"/>
    </row>
    <row r="116" spans="1:5" x14ac:dyDescent="0.2">
      <c r="A116" s="92">
        <v>5129</v>
      </c>
      <c r="B116" s="90" t="s">
        <v>409</v>
      </c>
      <c r="C116" s="93">
        <v>988723.46</v>
      </c>
      <c r="D116" s="94">
        <f t="shared" si="0"/>
        <v>1.0404483071412184E-2</v>
      </c>
      <c r="E116" s="90"/>
    </row>
    <row r="117" spans="1:5" x14ac:dyDescent="0.2">
      <c r="A117" s="92">
        <v>5130</v>
      </c>
      <c r="B117" s="90" t="s">
        <v>410</v>
      </c>
      <c r="C117" s="145">
        <f>SUM(C118:C126)</f>
        <v>31713408.919999998</v>
      </c>
      <c r="D117" s="94">
        <f t="shared" si="0"/>
        <v>0.33372488829678643</v>
      </c>
      <c r="E117" s="90"/>
    </row>
    <row r="118" spans="1:5" x14ac:dyDescent="0.2">
      <c r="A118" s="92">
        <v>5131</v>
      </c>
      <c r="B118" s="90" t="s">
        <v>411</v>
      </c>
      <c r="C118" s="93">
        <v>15236278.970000001</v>
      </c>
      <c r="D118" s="94">
        <f t="shared" si="0"/>
        <v>0.16033361503799909</v>
      </c>
      <c r="E118" s="90"/>
    </row>
    <row r="119" spans="1:5" x14ac:dyDescent="0.2">
      <c r="A119" s="92">
        <v>5132</v>
      </c>
      <c r="B119" s="90" t="s">
        <v>412</v>
      </c>
      <c r="C119" s="93">
        <v>1040985.29</v>
      </c>
      <c r="D119" s="94">
        <f t="shared" si="0"/>
        <v>1.0954442031135891E-2</v>
      </c>
      <c r="E119" s="90"/>
    </row>
    <row r="120" spans="1:5" x14ac:dyDescent="0.2">
      <c r="A120" s="92">
        <v>5133</v>
      </c>
      <c r="B120" s="90" t="s">
        <v>413</v>
      </c>
      <c r="C120" s="93">
        <v>2334250.42</v>
      </c>
      <c r="D120" s="94">
        <f t="shared" si="0"/>
        <v>2.4563662097515905E-2</v>
      </c>
      <c r="E120" s="90"/>
    </row>
    <row r="121" spans="1:5" x14ac:dyDescent="0.2">
      <c r="A121" s="92">
        <v>5134</v>
      </c>
      <c r="B121" s="90" t="s">
        <v>414</v>
      </c>
      <c r="C121" s="93">
        <v>1444256.36</v>
      </c>
      <c r="D121" s="94">
        <f t="shared" si="0"/>
        <v>1.5198123091364075E-2</v>
      </c>
      <c r="E121" s="90"/>
    </row>
    <row r="122" spans="1:5" x14ac:dyDescent="0.2">
      <c r="A122" s="92">
        <v>5135</v>
      </c>
      <c r="B122" s="90" t="s">
        <v>415</v>
      </c>
      <c r="C122" s="93">
        <v>5080392.04</v>
      </c>
      <c r="D122" s="94">
        <f t="shared" si="0"/>
        <v>5.3461716157030624E-2</v>
      </c>
      <c r="E122" s="90"/>
    </row>
    <row r="123" spans="1:5" x14ac:dyDescent="0.2">
      <c r="A123" s="92">
        <v>5136</v>
      </c>
      <c r="B123" s="90" t="s">
        <v>416</v>
      </c>
      <c r="C123" s="93">
        <v>789338.25</v>
      </c>
      <c r="D123" s="94">
        <f t="shared" si="0"/>
        <v>8.3063230437994458E-3</v>
      </c>
      <c r="E123" s="90"/>
    </row>
    <row r="124" spans="1:5" x14ac:dyDescent="0.2">
      <c r="A124" s="92">
        <v>5137</v>
      </c>
      <c r="B124" s="90" t="s">
        <v>417</v>
      </c>
      <c r="C124" s="93">
        <v>77398.89</v>
      </c>
      <c r="D124" s="94">
        <f t="shared" si="0"/>
        <v>8.1447995656044598E-4</v>
      </c>
      <c r="E124" s="90"/>
    </row>
    <row r="125" spans="1:5" x14ac:dyDescent="0.2">
      <c r="A125" s="92">
        <v>5138</v>
      </c>
      <c r="B125" s="90" t="s">
        <v>418</v>
      </c>
      <c r="C125" s="93">
        <v>463338.29</v>
      </c>
      <c r="D125" s="94">
        <f t="shared" si="0"/>
        <v>4.8757772923098937E-3</v>
      </c>
      <c r="E125" s="90"/>
    </row>
    <row r="126" spans="1:5" x14ac:dyDescent="0.2">
      <c r="A126" s="92">
        <v>5139</v>
      </c>
      <c r="B126" s="90" t="s">
        <v>419</v>
      </c>
      <c r="C126" s="93">
        <f>5245662.65+1507.76</f>
        <v>5247170.41</v>
      </c>
      <c r="D126" s="94">
        <f t="shared" si="0"/>
        <v>5.5216749589071079E-2</v>
      </c>
      <c r="E126" s="90"/>
    </row>
    <row r="127" spans="1:5" x14ac:dyDescent="0.2">
      <c r="A127" s="92">
        <v>5200</v>
      </c>
      <c r="B127" s="90" t="s">
        <v>420</v>
      </c>
      <c r="C127" s="145">
        <f>SUM(C137)</f>
        <v>283924.98</v>
      </c>
      <c r="D127" s="94">
        <f t="shared" si="0"/>
        <v>2.9877845196077811E-3</v>
      </c>
      <c r="E127" s="90"/>
    </row>
    <row r="128" spans="1:5" x14ac:dyDescent="0.2">
      <c r="A128" s="92">
        <v>5210</v>
      </c>
      <c r="B128" s="90" t="s">
        <v>421</v>
      </c>
      <c r="C128" s="93">
        <v>0</v>
      </c>
      <c r="D128" s="94">
        <f t="shared" si="0"/>
        <v>0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>
        <f t="shared" si="0"/>
        <v>0</v>
      </c>
      <c r="E130" s="90"/>
    </row>
    <row r="131" spans="1:5" x14ac:dyDescent="0.2">
      <c r="A131" s="92">
        <v>5220</v>
      </c>
      <c r="B131" s="90" t="s">
        <v>424</v>
      </c>
      <c r="C131" s="93">
        <v>0</v>
      </c>
      <c r="D131" s="94">
        <f t="shared" si="0"/>
        <v>0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>
        <f t="shared" si="0"/>
        <v>0</v>
      </c>
      <c r="E133" s="90"/>
    </row>
    <row r="134" spans="1:5" x14ac:dyDescent="0.2">
      <c r="A134" s="92">
        <v>5230</v>
      </c>
      <c r="B134" s="90" t="s">
        <v>371</v>
      </c>
      <c r="C134" s="93">
        <v>0</v>
      </c>
      <c r="D134" s="94">
        <f t="shared" si="0"/>
        <v>0</v>
      </c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>
        <f t="shared" si="0"/>
        <v>0</v>
      </c>
      <c r="E136" s="90"/>
    </row>
    <row r="137" spans="1:5" x14ac:dyDescent="0.2">
      <c r="A137" s="92">
        <v>5240</v>
      </c>
      <c r="B137" s="90" t="s">
        <v>372</v>
      </c>
      <c r="C137" s="93">
        <v>283924.98</v>
      </c>
      <c r="D137" s="94">
        <f t="shared" si="0"/>
        <v>2.9877845196077811E-3</v>
      </c>
      <c r="E137" s="90"/>
    </row>
    <row r="138" spans="1:5" x14ac:dyDescent="0.2">
      <c r="A138" s="92">
        <v>5241</v>
      </c>
      <c r="B138" s="90" t="s">
        <v>429</v>
      </c>
      <c r="C138" s="93">
        <v>279924.98</v>
      </c>
      <c r="D138" s="94">
        <f t="shared" si="0"/>
        <v>2.9456919285351987E-3</v>
      </c>
      <c r="E138" s="90"/>
    </row>
    <row r="139" spans="1:5" x14ac:dyDescent="0.2">
      <c r="A139" s="92">
        <v>5242</v>
      </c>
      <c r="B139" s="90" t="s">
        <v>430</v>
      </c>
      <c r="C139" s="93">
        <v>4000</v>
      </c>
      <c r="D139" s="94">
        <f t="shared" si="0"/>
        <v>4.2092591072582361E-5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>
        <f t="shared" si="0"/>
        <v>0</v>
      </c>
      <c r="E141" s="90"/>
    </row>
    <row r="142" spans="1:5" x14ac:dyDescent="0.2">
      <c r="A142" s="92">
        <v>5250</v>
      </c>
      <c r="B142" s="90" t="s">
        <v>373</v>
      </c>
      <c r="C142" s="93">
        <v>0</v>
      </c>
      <c r="D142" s="94">
        <f t="shared" si="0"/>
        <v>0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>
        <f t="shared" si="0"/>
        <v>0</v>
      </c>
      <c r="E145" s="90"/>
    </row>
    <row r="146" spans="1:5" x14ac:dyDescent="0.2">
      <c r="A146" s="92">
        <v>5260</v>
      </c>
      <c r="B146" s="90" t="s">
        <v>436</v>
      </c>
      <c r="C146" s="93">
        <v>0</v>
      </c>
      <c r="D146" s="94">
        <f t="shared" si="0"/>
        <v>0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>
        <f t="shared" si="0"/>
        <v>0</v>
      </c>
      <c r="E148" s="90"/>
    </row>
    <row r="149" spans="1:5" x14ac:dyDescent="0.2">
      <c r="A149" s="92">
        <v>5270</v>
      </c>
      <c r="B149" s="90" t="s">
        <v>439</v>
      </c>
      <c r="C149" s="93">
        <v>0</v>
      </c>
      <c r="D149" s="94">
        <f t="shared" si="0"/>
        <v>0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>
        <f t="shared" si="0"/>
        <v>0</v>
      </c>
      <c r="E150" s="90"/>
    </row>
    <row r="151" spans="1:5" x14ac:dyDescent="0.2">
      <c r="A151" s="92">
        <v>5280</v>
      </c>
      <c r="B151" s="90" t="s">
        <v>441</v>
      </c>
      <c r="C151" s="93">
        <v>0</v>
      </c>
      <c r="D151" s="94">
        <f t="shared" si="0"/>
        <v>0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>
        <f t="shared" si="0"/>
        <v>0</v>
      </c>
      <c r="E156" s="90"/>
    </row>
    <row r="157" spans="1:5" x14ac:dyDescent="0.2">
      <c r="A157" s="92">
        <v>5290</v>
      </c>
      <c r="B157" s="90" t="s">
        <v>447</v>
      </c>
      <c r="C157" s="93">
        <v>0</v>
      </c>
      <c r="D157" s="94">
        <f t="shared" si="0"/>
        <v>0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>
        <f t="shared" si="0"/>
        <v>0</v>
      </c>
      <c r="E159" s="90"/>
    </row>
    <row r="160" spans="1:5" x14ac:dyDescent="0.2">
      <c r="A160" s="92">
        <v>5300</v>
      </c>
      <c r="B160" s="90" t="s">
        <v>450</v>
      </c>
      <c r="C160" s="145">
        <f>SUM(C161:C169)</f>
        <v>0</v>
      </c>
      <c r="D160" s="94">
        <f t="shared" si="0"/>
        <v>0</v>
      </c>
      <c r="E160" s="90"/>
    </row>
    <row r="161" spans="1:5" x14ac:dyDescent="0.2">
      <c r="A161" s="92">
        <v>5310</v>
      </c>
      <c r="B161" s="90" t="s">
        <v>366</v>
      </c>
      <c r="C161" s="93">
        <v>0</v>
      </c>
      <c r="D161" s="94">
        <f t="shared" si="0"/>
        <v>0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>
        <f t="shared" si="0"/>
        <v>0</v>
      </c>
      <c r="E163" s="90"/>
    </row>
    <row r="164" spans="1:5" x14ac:dyDescent="0.2">
      <c r="A164" s="92">
        <v>5320</v>
      </c>
      <c r="B164" s="90" t="s">
        <v>367</v>
      </c>
      <c r="C164" s="93">
        <v>0</v>
      </c>
      <c r="D164" s="94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>
        <f t="shared" si="1"/>
        <v>0</v>
      </c>
      <c r="E166" s="90"/>
    </row>
    <row r="167" spans="1:5" x14ac:dyDescent="0.2">
      <c r="A167" s="92">
        <v>5330</v>
      </c>
      <c r="B167" s="90" t="s">
        <v>368</v>
      </c>
      <c r="C167" s="93">
        <v>0</v>
      </c>
      <c r="D167" s="94">
        <f t="shared" si="1"/>
        <v>0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>
        <f t="shared" si="1"/>
        <v>0</v>
      </c>
      <c r="E169" s="90"/>
    </row>
    <row r="170" spans="1:5" x14ac:dyDescent="0.2">
      <c r="A170" s="92">
        <v>5400</v>
      </c>
      <c r="B170" s="90" t="s">
        <v>457</v>
      </c>
      <c r="C170" s="145">
        <f>SUM(C171:C184)</f>
        <v>0</v>
      </c>
      <c r="D170" s="94">
        <f t="shared" si="1"/>
        <v>0</v>
      </c>
      <c r="E170" s="90"/>
    </row>
    <row r="171" spans="1:5" x14ac:dyDescent="0.2">
      <c r="A171" s="92">
        <v>5410</v>
      </c>
      <c r="B171" s="90" t="s">
        <v>458</v>
      </c>
      <c r="C171" s="93">
        <v>0</v>
      </c>
      <c r="D171" s="94">
        <f t="shared" si="1"/>
        <v>0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>
        <f t="shared" si="1"/>
        <v>0</v>
      </c>
      <c r="E173" s="90"/>
    </row>
    <row r="174" spans="1:5" x14ac:dyDescent="0.2">
      <c r="A174" s="92">
        <v>5420</v>
      </c>
      <c r="B174" s="90" t="s">
        <v>461</v>
      </c>
      <c r="C174" s="93">
        <v>0</v>
      </c>
      <c r="D174" s="94">
        <f t="shared" si="1"/>
        <v>0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>
        <f t="shared" si="1"/>
        <v>0</v>
      </c>
      <c r="E176" s="90"/>
    </row>
    <row r="177" spans="1:5" x14ac:dyDescent="0.2">
      <c r="A177" s="92">
        <v>5430</v>
      </c>
      <c r="B177" s="90" t="s">
        <v>464</v>
      </c>
      <c r="C177" s="93">
        <v>0</v>
      </c>
      <c r="D177" s="94">
        <f t="shared" si="1"/>
        <v>0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>
        <f t="shared" si="1"/>
        <v>0</v>
      </c>
      <c r="E179" s="90"/>
    </row>
    <row r="180" spans="1:5" x14ac:dyDescent="0.2">
      <c r="A180" s="92">
        <v>5440</v>
      </c>
      <c r="B180" s="90" t="s">
        <v>467</v>
      </c>
      <c r="C180" s="93">
        <v>0</v>
      </c>
      <c r="D180" s="94">
        <f t="shared" si="1"/>
        <v>0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>
        <f t="shared" si="1"/>
        <v>0</v>
      </c>
      <c r="E181" s="90"/>
    </row>
    <row r="182" spans="1:5" x14ac:dyDescent="0.2">
      <c r="A182" s="92">
        <v>5450</v>
      </c>
      <c r="B182" s="90" t="s">
        <v>468</v>
      </c>
      <c r="C182" s="93">
        <v>0</v>
      </c>
      <c r="D182" s="94">
        <f t="shared" si="1"/>
        <v>0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>
        <f t="shared" si="1"/>
        <v>0</v>
      </c>
      <c r="E184" s="90"/>
    </row>
    <row r="185" spans="1:5" x14ac:dyDescent="0.2">
      <c r="A185" s="92">
        <v>5500</v>
      </c>
      <c r="B185" s="90" t="s">
        <v>471</v>
      </c>
      <c r="C185" s="145">
        <f>+C186</f>
        <v>5190135.05</v>
      </c>
      <c r="D185" s="94">
        <f t="shared" si="1"/>
        <v>5.4616558067781699E-2</v>
      </c>
      <c r="E185" s="90"/>
    </row>
    <row r="186" spans="1:5" x14ac:dyDescent="0.2">
      <c r="A186" s="92">
        <v>5510</v>
      </c>
      <c r="B186" s="90" t="s">
        <v>472</v>
      </c>
      <c r="C186" s="93">
        <v>5190135.05</v>
      </c>
      <c r="D186" s="94">
        <f t="shared" si="1"/>
        <v>5.4616558067781699E-2</v>
      </c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475</v>
      </c>
      <c r="C189" s="93">
        <v>26452.92</v>
      </c>
      <c r="D189" s="94">
        <f t="shared" si="1"/>
        <v>2.7836798605893379E-4</v>
      </c>
      <c r="E189" s="90"/>
    </row>
    <row r="190" spans="1:5" x14ac:dyDescent="0.2">
      <c r="A190" s="92">
        <v>5514</v>
      </c>
      <c r="B190" s="90" t="s">
        <v>476</v>
      </c>
      <c r="C190" s="93">
        <v>1689402.96</v>
      </c>
      <c r="D190" s="94">
        <f t="shared" si="1"/>
        <v>1.7777836988022554E-2</v>
      </c>
      <c r="E190" s="90"/>
    </row>
    <row r="191" spans="1:5" x14ac:dyDescent="0.2">
      <c r="A191" s="92">
        <v>5515</v>
      </c>
      <c r="B191" s="90" t="s">
        <v>477</v>
      </c>
      <c r="C191" s="93">
        <v>3395446.97</v>
      </c>
      <c r="D191" s="94">
        <f t="shared" si="1"/>
        <v>3.5730790204212208E-2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479</v>
      </c>
      <c r="C193" s="93">
        <v>78832.2</v>
      </c>
      <c r="D193" s="94">
        <f t="shared" si="1"/>
        <v>8.2956288948800674E-4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490</v>
      </c>
      <c r="C208" s="145">
        <f>SUM(C209:C217)</f>
        <v>936.5</v>
      </c>
      <c r="D208" s="94">
        <f t="shared" si="1"/>
        <v>9.8549278848683454E-6</v>
      </c>
      <c r="E208" s="93"/>
    </row>
    <row r="209" spans="1:5" x14ac:dyDescent="0.2">
      <c r="A209" s="92">
        <v>5591</v>
      </c>
      <c r="B209" s="90" t="s">
        <v>491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497</v>
      </c>
      <c r="C217" s="93">
        <v>936.5</v>
      </c>
      <c r="D217" s="94">
        <f t="shared" si="1"/>
        <v>9.8549278848683454E-6</v>
      </c>
      <c r="E217" s="90"/>
    </row>
    <row r="218" spans="1:5" x14ac:dyDescent="0.2">
      <c r="A218" s="92">
        <v>5600</v>
      </c>
      <c r="B218" s="90" t="s">
        <v>112</v>
      </c>
      <c r="C218" s="145">
        <f>C219</f>
        <v>3243223.89</v>
      </c>
      <c r="D218" s="94">
        <f t="shared" si="1"/>
        <v>3.4128924239649958E-2</v>
      </c>
      <c r="E218" s="90"/>
    </row>
    <row r="219" spans="1:5" x14ac:dyDescent="0.2">
      <c r="A219" s="92">
        <v>5610</v>
      </c>
      <c r="B219" s="90" t="s">
        <v>498</v>
      </c>
      <c r="C219" s="93">
        <f>C220</f>
        <v>3243223.89</v>
      </c>
      <c r="D219" s="94">
        <f t="shared" si="1"/>
        <v>3.4128924239649958E-2</v>
      </c>
      <c r="E219" s="90"/>
    </row>
    <row r="220" spans="1:5" x14ac:dyDescent="0.2">
      <c r="A220" s="92">
        <v>5611</v>
      </c>
      <c r="B220" s="90" t="s">
        <v>499</v>
      </c>
      <c r="C220" s="93">
        <v>3243223.89</v>
      </c>
      <c r="D220" s="94">
        <f t="shared" si="1"/>
        <v>3.4128924239649958E-2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12" sqref="B1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63" t="str">
        <f>ESF!A1</f>
        <v>SISTEMA DE AGUA POTABLE Y ALCANTARILLADO DE SILAO</v>
      </c>
      <c r="B1" s="163"/>
      <c r="C1" s="163"/>
      <c r="D1" s="68" t="s">
        <v>222</v>
      </c>
      <c r="E1" s="69">
        <f>ESF!H1</f>
        <v>2019</v>
      </c>
    </row>
    <row r="2" spans="1:5" ht="18.95" customHeight="1" x14ac:dyDescent="0.2">
      <c r="A2" s="163" t="s">
        <v>500</v>
      </c>
      <c r="B2" s="163"/>
      <c r="C2" s="163"/>
      <c r="D2" s="68" t="s">
        <v>224</v>
      </c>
      <c r="E2" s="69" t="str">
        <f>ESF!H2</f>
        <v>Trimestral</v>
      </c>
    </row>
    <row r="3" spans="1:5" ht="18.95" customHeight="1" x14ac:dyDescent="0.2">
      <c r="A3" s="163" t="str">
        <f>ESF!A3</f>
        <v>Correspondiente del 01 DE OCTUBRE al 31 DE DICIEMBRE 2019</v>
      </c>
      <c r="B3" s="163"/>
      <c r="C3" s="163"/>
      <c r="D3" s="68" t="s">
        <v>226</v>
      </c>
      <c r="E3" s="69">
        <f>ESF!H3</f>
        <v>1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139463157.43000001</v>
      </c>
    </row>
    <row r="9" spans="1:5" x14ac:dyDescent="0.2">
      <c r="A9" s="74">
        <v>3120</v>
      </c>
      <c r="B9" s="70" t="s">
        <v>501</v>
      </c>
      <c r="C9" s="75">
        <v>6481134.4100000001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13471239.43</v>
      </c>
    </row>
    <row r="15" spans="1:5" x14ac:dyDescent="0.2">
      <c r="A15" s="74">
        <v>3220</v>
      </c>
      <c r="B15" s="70" t="s">
        <v>505</v>
      </c>
      <c r="C15" s="75">
        <v>34703080.960000001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topLeftCell="A40" workbookViewId="0">
      <selection activeCell="G64" sqref="G64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63" t="str">
        <f>ESF!A1</f>
        <v>SISTEMA DE AGUA POTABLE Y ALCANTARILLADO DE SILAO</v>
      </c>
      <c r="B1" s="163"/>
      <c r="C1" s="163"/>
      <c r="D1" s="68" t="s">
        <v>222</v>
      </c>
      <c r="E1" s="69">
        <f>ESF!H1</f>
        <v>2019</v>
      </c>
    </row>
    <row r="2" spans="1:5" s="76" customFormat="1" ht="18.95" customHeight="1" x14ac:dyDescent="0.25">
      <c r="A2" s="163" t="s">
        <v>518</v>
      </c>
      <c r="B2" s="163"/>
      <c r="C2" s="163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63" t="str">
        <f>ESF!A3</f>
        <v>Correspondiente del 01 DE OCTUBRE al 31 DE DICIEMBRE 2019</v>
      </c>
      <c r="B3" s="163"/>
      <c r="C3" s="163"/>
      <c r="D3" s="68" t="s">
        <v>226</v>
      </c>
      <c r="E3" s="69">
        <f>ESF!H3</f>
        <v>1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125000</v>
      </c>
      <c r="D8" s="75">
        <v>214300</v>
      </c>
    </row>
    <row r="9" spans="1:5" x14ac:dyDescent="0.2">
      <c r="A9" s="74">
        <v>1112</v>
      </c>
      <c r="B9" s="70" t="s">
        <v>520</v>
      </c>
      <c r="C9" s="75">
        <v>13711127.07</v>
      </c>
      <c r="D9" s="75">
        <v>18813815.530000001</v>
      </c>
    </row>
    <row r="10" spans="1:5" x14ac:dyDescent="0.2">
      <c r="A10" s="74">
        <v>1113</v>
      </c>
      <c r="B10" s="70" t="s">
        <v>521</v>
      </c>
      <c r="C10" s="75">
        <v>0</v>
      </c>
      <c r="D10" s="75">
        <v>0</v>
      </c>
    </row>
    <row r="11" spans="1:5" x14ac:dyDescent="0.2">
      <c r="A11" s="74">
        <v>1114</v>
      </c>
      <c r="B11" s="70" t="s">
        <v>228</v>
      </c>
      <c r="C11" s="75">
        <v>28567219.629999999</v>
      </c>
      <c r="D11" s="75">
        <v>31968038.27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522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75">
        <f>SUM(C8:C14)</f>
        <v>42403346.700000003</v>
      </c>
      <c r="D15" s="75">
        <v>50996153.799999997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129473974.93000001</v>
      </c>
    </row>
    <row r="21" spans="1:5" x14ac:dyDescent="0.2">
      <c r="A21" s="74">
        <v>1231</v>
      </c>
      <c r="B21" s="70" t="s">
        <v>261</v>
      </c>
      <c r="C21" s="75">
        <v>9833450.4100000001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4161945.84</v>
      </c>
    </row>
    <row r="24" spans="1:5" x14ac:dyDescent="0.2">
      <c r="A24" s="74">
        <v>1234</v>
      </c>
      <c r="B24" s="70" t="s">
        <v>264</v>
      </c>
      <c r="C24" s="75">
        <v>84209906.269999996</v>
      </c>
    </row>
    <row r="25" spans="1:5" x14ac:dyDescent="0.2">
      <c r="A25" s="74">
        <v>1235</v>
      </c>
      <c r="B25" s="70" t="s">
        <v>265</v>
      </c>
      <c r="C25" s="75">
        <v>20383323.960000001</v>
      </c>
    </row>
    <row r="26" spans="1:5" x14ac:dyDescent="0.2">
      <c r="A26" s="74">
        <v>1236</v>
      </c>
      <c r="B26" s="70" t="s">
        <v>266</v>
      </c>
      <c r="C26" s="75">
        <v>10885348.449999999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75">
        <v>38892421.350000001</v>
      </c>
    </row>
    <row r="29" spans="1:5" x14ac:dyDescent="0.2">
      <c r="A29" s="74">
        <v>1241</v>
      </c>
      <c r="B29" s="70" t="s">
        <v>269</v>
      </c>
      <c r="C29" s="75">
        <v>7871959.71</v>
      </c>
    </row>
    <row r="30" spans="1:5" x14ac:dyDescent="0.2">
      <c r="A30" s="74">
        <v>1242</v>
      </c>
      <c r="B30" s="70" t="s">
        <v>270</v>
      </c>
      <c r="C30" s="75">
        <v>144908.89000000001</v>
      </c>
    </row>
    <row r="31" spans="1:5" x14ac:dyDescent="0.2">
      <c r="A31" s="74">
        <v>1243</v>
      </c>
      <c r="B31" s="70" t="s">
        <v>271</v>
      </c>
      <c r="C31" s="75">
        <v>72000.160000000003</v>
      </c>
    </row>
    <row r="32" spans="1:5" x14ac:dyDescent="0.2">
      <c r="A32" s="74">
        <v>1244</v>
      </c>
      <c r="B32" s="70" t="s">
        <v>272</v>
      </c>
      <c r="C32" s="75">
        <v>9574733.0899999999</v>
      </c>
    </row>
    <row r="33" spans="1:5" x14ac:dyDescent="0.2">
      <c r="A33" s="74">
        <v>1245</v>
      </c>
      <c r="B33" s="70" t="s">
        <v>273</v>
      </c>
      <c r="C33" s="75">
        <v>0</v>
      </c>
    </row>
    <row r="34" spans="1:5" x14ac:dyDescent="0.2">
      <c r="A34" s="74">
        <v>1246</v>
      </c>
      <c r="B34" s="70" t="s">
        <v>274</v>
      </c>
      <c r="C34" s="75">
        <v>21228819.5</v>
      </c>
    </row>
    <row r="35" spans="1:5" x14ac:dyDescent="0.2">
      <c r="A35" s="74">
        <v>1247</v>
      </c>
      <c r="B35" s="70" t="s">
        <v>275</v>
      </c>
      <c r="C35" s="75">
        <v>0</v>
      </c>
    </row>
    <row r="36" spans="1:5" x14ac:dyDescent="0.2">
      <c r="A36" s="74">
        <v>1248</v>
      </c>
      <c r="B36" s="70" t="s">
        <v>276</v>
      </c>
      <c r="C36" s="75">
        <v>0</v>
      </c>
    </row>
    <row r="37" spans="1:5" x14ac:dyDescent="0.2">
      <c r="A37" s="74">
        <v>1250</v>
      </c>
      <c r="B37" s="70" t="s">
        <v>278</v>
      </c>
      <c r="C37" s="75">
        <v>1580582.72</v>
      </c>
    </row>
    <row r="38" spans="1:5" x14ac:dyDescent="0.2">
      <c r="A38" s="74">
        <v>1251</v>
      </c>
      <c r="B38" s="70" t="s">
        <v>279</v>
      </c>
      <c r="C38" s="75">
        <v>1184877.3999999999</v>
      </c>
    </row>
    <row r="39" spans="1:5" x14ac:dyDescent="0.2">
      <c r="A39" s="74">
        <v>1252</v>
      </c>
      <c r="B39" s="70" t="s">
        <v>280</v>
      </c>
      <c r="C39" s="75">
        <v>0</v>
      </c>
    </row>
    <row r="40" spans="1:5" x14ac:dyDescent="0.2">
      <c r="A40" s="74">
        <v>1253</v>
      </c>
      <c r="B40" s="70" t="s">
        <v>281</v>
      </c>
      <c r="C40" s="75">
        <v>0</v>
      </c>
    </row>
    <row r="41" spans="1:5" x14ac:dyDescent="0.2">
      <c r="A41" s="74">
        <v>1254</v>
      </c>
      <c r="B41" s="70" t="s">
        <v>282</v>
      </c>
      <c r="C41" s="75">
        <v>395705.32</v>
      </c>
    </row>
    <row r="42" spans="1:5" x14ac:dyDescent="0.2">
      <c r="A42" s="74">
        <v>1259</v>
      </c>
      <c r="B42" s="70" t="s">
        <v>283</v>
      </c>
      <c r="C42" s="7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75">
        <v>5191071.55</v>
      </c>
      <c r="D46" s="75">
        <v>845231.28</v>
      </c>
    </row>
    <row r="47" spans="1:5" x14ac:dyDescent="0.2">
      <c r="A47" s="74">
        <v>5510</v>
      </c>
      <c r="B47" s="70" t="s">
        <v>472</v>
      </c>
      <c r="C47" s="75">
        <v>5190135.05</v>
      </c>
      <c r="D47" s="75">
        <v>845224.37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5" x14ac:dyDescent="0.2">
      <c r="A49" s="74">
        <v>5512</v>
      </c>
      <c r="B49" s="70" t="s">
        <v>474</v>
      </c>
      <c r="C49" s="75">
        <v>0</v>
      </c>
      <c r="D49" s="75">
        <v>0</v>
      </c>
      <c r="E49" s="75"/>
    </row>
    <row r="50" spans="1:5" x14ac:dyDescent="0.2">
      <c r="A50" s="74">
        <v>5513</v>
      </c>
      <c r="B50" s="70" t="s">
        <v>475</v>
      </c>
      <c r="C50" s="75">
        <v>26452.92</v>
      </c>
      <c r="D50" s="75">
        <v>4408.82</v>
      </c>
    </row>
    <row r="51" spans="1:5" x14ac:dyDescent="0.2">
      <c r="A51" s="74">
        <v>5514</v>
      </c>
      <c r="B51" s="70" t="s">
        <v>476</v>
      </c>
      <c r="C51" s="75">
        <v>1689402.96</v>
      </c>
      <c r="D51" s="75">
        <v>281567.15999999997</v>
      </c>
    </row>
    <row r="52" spans="1:5" x14ac:dyDescent="0.2">
      <c r="A52" s="74">
        <v>5515</v>
      </c>
      <c r="B52" s="70" t="s">
        <v>477</v>
      </c>
      <c r="C52" s="75">
        <v>3395446.97</v>
      </c>
      <c r="D52" s="75">
        <v>546109.68999999994</v>
      </c>
    </row>
    <row r="53" spans="1:5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5" x14ac:dyDescent="0.2">
      <c r="A54" s="74">
        <v>5517</v>
      </c>
      <c r="B54" s="70" t="s">
        <v>479</v>
      </c>
      <c r="C54" s="75">
        <v>78832.2</v>
      </c>
      <c r="D54" s="75">
        <v>13138.7</v>
      </c>
    </row>
    <row r="55" spans="1:5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5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5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5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5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5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5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5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5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5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936.5</v>
      </c>
      <c r="D69" s="75">
        <v>6.91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936.5</v>
      </c>
      <c r="D77" s="75">
        <v>6.91</v>
      </c>
    </row>
    <row r="78" spans="1:4" x14ac:dyDescent="0.2">
      <c r="A78" s="74">
        <v>5600</v>
      </c>
      <c r="B78" s="70" t="s">
        <v>112</v>
      </c>
      <c r="C78" s="75">
        <v>3243223.89</v>
      </c>
      <c r="D78" s="75">
        <v>778601.3</v>
      </c>
    </row>
    <row r="79" spans="1:4" x14ac:dyDescent="0.2">
      <c r="A79" s="74">
        <v>5610</v>
      </c>
      <c r="B79" s="70" t="s">
        <v>498</v>
      </c>
      <c r="C79" s="75">
        <v>3243223.89</v>
      </c>
      <c r="D79" s="75">
        <v>778601.3</v>
      </c>
    </row>
    <row r="80" spans="1:4" x14ac:dyDescent="0.2">
      <c r="A80" s="74">
        <v>5611</v>
      </c>
      <c r="B80" s="70" t="s">
        <v>499</v>
      </c>
      <c r="C80" s="75">
        <v>3243223.89</v>
      </c>
      <c r="D80" s="75">
        <v>778601.3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2020-01-30T17:35:01Z</cp:lastPrinted>
  <dcterms:created xsi:type="dcterms:W3CDTF">2012-12-11T20:36:24Z</dcterms:created>
  <dcterms:modified xsi:type="dcterms:W3CDTF">2020-01-30T17:36:48Z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