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8F973AC5-A4DD-465A-8C9B-25303F40C334}" xr6:coauthVersionLast="43" xr6:coauthVersionMax="43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</workbook>
</file>

<file path=xl/calcChain.xml><?xml version="1.0" encoding="utf-8"?>
<calcChain xmlns="http://schemas.openxmlformats.org/spreadsheetml/2006/main">
  <c r="C15" i="62" l="1"/>
  <c r="C127" i="60"/>
  <c r="C137" i="60"/>
  <c r="C8" i="60"/>
  <c r="E72" i="59"/>
  <c r="D72" i="59"/>
  <c r="D101" i="59" l="1"/>
  <c r="C101" i="59"/>
  <c r="C78" i="59"/>
  <c r="C72" i="59" l="1"/>
  <c r="C52" i="59"/>
  <c r="C60" i="59"/>
  <c r="C219" i="60" l="1"/>
  <c r="C218" i="60" s="1"/>
  <c r="C7" i="64" l="1"/>
  <c r="C185" i="60" l="1"/>
  <c r="C208" i="60"/>
  <c r="C186" i="60" s="1"/>
  <c r="C170" i="60"/>
  <c r="C160" i="60"/>
  <c r="C117" i="60"/>
  <c r="C107" i="60"/>
  <c r="C100" i="60"/>
  <c r="C99" i="60" l="1"/>
  <c r="C98" i="60" s="1"/>
  <c r="C30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<sst xmlns="http://schemas.openxmlformats.org/spreadsheetml/2006/main" count="917" uniqueCount="654">
  <si>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</si>
  <si>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</si>
  <si>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</si>
  <si>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</si>
  <si>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</si>
  <si>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</si>
  <si>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</si>
  <si>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</si>
  <si>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</si>
  <si>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</si>
  <si>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</si>
  <si>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</si>
  <si>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</si>
  <si>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</si>
  <si>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</si>
  <si>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</si>
  <si>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</si>
  <si>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</si>
  <si>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</si>
  <si>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</si>
  <si>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</si>
  <si>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</si>
  <si>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</si>
  <si>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</si>
  <si>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</si>
  <si>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</si>
  <si>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</si>
  <si>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</si>
  <si>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</si>
  <si>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</si>
  <si>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</si>
  <si>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</si>
  <si>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</si>
  <si>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</si>
  <si>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</si>
  <si>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</si>
  <si>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</si>
  <si>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</si>
  <si>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</si>
  <si>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</si>
  <si>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</si>
  <si>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</si>
  <si>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</si>
  <si>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</si>
  <si>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</si>
  <si>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</si>
  <si>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</si>
  <si>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</si>
  <si>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</si>
  <si>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</si>
  <si>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</si>
  <si>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</si>
  <si>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</si>
  <si>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</si>
  <si>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</si>
  <si>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</si>
  <si>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</si>
  <si>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</si>
  <si>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</si>
  <si>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</si>
  <si>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</si>
  <si>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</si>
  <si>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</si>
  <si>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</si>
  <si>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</si>
  <si>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</si>
  <si>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</si>
  <si>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</si>
  <si>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</si>
  <si>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</si>
  <si>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</si>
  <si>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</si>
  <si>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</si>
  <si>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</si>
  <si>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</si>
  <si>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</si>
  <si>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</si>
  <si>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</si>
  <si>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</si>
  <si>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</si>
  <si>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</si>
  <si>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</si>
  <si>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</si>
  <si>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</si>
  <si>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</si>
  <si>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</si>
  <si>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</si>
  <si>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</si>
  <si>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</si>
  <si>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</si>
  <si>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</si>
  <si>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</si>
  <si>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</si>
  <si>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</si>
  <si>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</si>
  <si>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</si>
  <si>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</si>
  <si>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</si>
  <si>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</si>
  <si>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</si>
  <si>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</si>
  <si>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</si>
  <si>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</si>
  <si>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</si>
  <si>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</si>
  <si>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</si>
  <si>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</si>
  <si>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</si>
  <si>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</si>
  <si>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</si>
  <si>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</si>
  <si>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</si>
  <si>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</si>
  <si>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</si>
  <si>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</si>
  <si>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</si>
  <si>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</si>
  <si>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</si>
  <si>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</si>
  <si>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</si>
  <si>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</si>
  <si>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</si>
  <si>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</si>
  <si>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</si>
  <si>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</si>
  <si>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</si>
  <si>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</si>
  <si>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</si>
  <si>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</si>
  <si>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</si>
  <si>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</si>
  <si>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</si>
  <si>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</si>
  <si>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</si>
  <si>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</si>
  <si>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</si>
  <si>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</si>
  <si>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</si>
  <si>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</si>
  <si>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</si>
  <si>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</si>
  <si>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</si>
  <si>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</si>
  <si>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</si>
  <si>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</si>
  <si>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</si>
  <si>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</si>
  <si>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</si>
  <si>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</si>
  <si>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</si>
  <si>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</si>
  <si>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</si>
  <si>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</si>
  <si>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</si>
  <si>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</si>
  <si>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</si>
  <si>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</si>
  <si>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</si>
  <si>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</si>
  <si>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</si>
  <si>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</si>
  <si>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</si>
  <si>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</si>
  <si>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</si>
  <si>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</si>
  <si>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</si>
  <si>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</si>
  <si>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</si>
  <si>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</si>
  <si>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</si>
  <si>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</si>
  <si>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</si>
  <si>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</si>
  <si>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</si>
  <si>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</si>
  <si>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</si>
  <si>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</si>
  <si>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</si>
  <si>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</si>
  <si>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</si>
  <si>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</si>
  <si>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</si>
  <si>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</si>
  <si>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</si>
  <si>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</si>
  <si>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</si>
  <si>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</si>
  <si>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</si>
  <si>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</si>
  <si>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</si>
  <si>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</si>
  <si>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</si>
  <si>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</si>
  <si>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</si>
  <si>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</si>
  <si>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</si>
  <si>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</si>
  <si>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</si>
  <si>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</si>
  <si>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</si>
  <si>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</si>
  <si>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</si>
  <si>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</si>
  <si>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</si>
  <si>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</si>
  <si>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</si>
  <si>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</si>
  <si>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</si>
  <si>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</si>
  <si>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</si>
  <si>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</si>
  <si>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</si>
  <si>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</si>
  <si>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</si>
  <si>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</si>
  <si>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</si>
  <si>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</si>
  <si>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</si>
  <si>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</si>
  <si>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</si>
  <si>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</si>
  <si>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</si>
  <si>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</si>
  <si>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</si>
  <si>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</si>
  <si>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</si>
  <si>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</si>
  <si>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</si>
  <si>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</si>
  <si>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</si>
  <si>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</si>
  <si>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</si>
  <si>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</si>
  <si>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</si>
  <si>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</si>
  <si>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</si>
  <si>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</si>
  <si>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</si>
  <si>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</si>
  <si>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</si>
  <si>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</si>
  <si>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</si>
  <si>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</si>
  <si>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</si>
  <si>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</si>
  <si>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</si>
  <si>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</si>
  <si>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</si>
  <si>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</si>
  <si>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</si>
  <si>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</si>
  <si>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</si>
  <si>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</si>
  <si>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</si>
  <si>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</si>
  <si>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</si>
  <si>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</si>
  <si>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</si>
  <si>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</si>
  <si>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</si>
  <si>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</si>
  <si>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</si>
  <si>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</si>
  <si>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</si>
  <si>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</si>
  <si>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</si>
  <si>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</si>
  <si>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</si>
  <si>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</si>
  <si>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</si>
  <si>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</si>
  <si>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</si>
  <si>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</si>
  <si>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</si>
  <si>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</si>
  <si>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</si>
  <si>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</si>
  <si>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</si>
  <si>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</si>
  <si>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</si>
  <si>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</si>
  <si>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</si>
  <si>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</si>
  <si>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</si>
  <si>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</si>
  <si>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</si>
  <si>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</si>
  <si>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</si>
  <si>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</si>
  <si>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</si>
  <si>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</si>
  <si>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</si>
  <si>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</si>
  <si>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</si>
  <si>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</si>
  <si>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</si>
  <si>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</si>
  <si>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</si>
  <si>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</si>
  <si>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</si>
  <si>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</si>
  <si>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</si>
  <si>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</si>
  <si>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</si>
  <si>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</si>
  <si>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</si>
  <si>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</si>
  <si>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</si>
  <si>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</si>
  <si>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</si>
  <si>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</si>
  <si>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</si>
  <si>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</si>
  <si>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</si>
  <si>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</si>
  <si>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</si>
  <si>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</si>
  <si>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</si>
  <si>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</si>
  <si>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</si>
  <si>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</si>
  <si>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</si>
  <si>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</si>
  <si>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</si>
  <si>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</si>
  <si>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</si>
  <si>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</si>
  <si>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</si>
  <si>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</si>
  <si>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</si>
  <si>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</si>
  <si>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</si>
  <si>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</si>
  <si>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</si>
  <si>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</si>
  <si>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</si>
  <si>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</si>
  <si>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</si>
  <si>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</si>
  <si>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</si>
  <si>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</si>
  <si>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</si>
  <si>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</si>
  <si>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</si>
  <si>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</si>
  <si>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</si>
  <si>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</si>
  <si>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</si>
  <si>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</si>
  <si>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</si>
  <si>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</si>
  <si>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</si>
  <si>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</si>
  <si>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</si>
  <si>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</si>
  <si>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</si>
  <si>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</si>
  <si>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</si>
  <si>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</si>
  <si>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</si>
  <si>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</si>
  <si>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</si>
  <si>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</si>
  <si>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</si>
  <si>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</si>
  <si>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</si>
  <si>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</si>
  <si>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</si>
  <si>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</si>
  <si>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</si>
  <si>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</si>
  <si>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</si>
  <si>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</si>
  <si>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</si>
  <si>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</si>
  <si>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</si>
  <si>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</si>
  <si>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</si>
  <si>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</si>
  <si>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</si>
  <si>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</si>
  <si>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</si>
  <si>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</si>
  <si>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</si>
  <si>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</si>
  <si>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</si>
  <si>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</si>
  <si>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</si>
  <si>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</si>
  <si>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</si>
  <si>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</si>
  <si>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</si>
  <si>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</si>
  <si>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</si>
  <si>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</si>
  <si>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</si>
  <si>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</si>
  <si>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</si>
  <si>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</si>
  <si>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</si>
  <si>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</si>
  <si>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</si>
  <si>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</si>
  <si>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</si>
  <si>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</si>
  <si>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</si>
  <si>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</si>
  <si>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</si>
  <si>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</si>
  <si>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</si>
  <si>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</si>
  <si>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</si>
  <si>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</si>
  <si>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</si>
  <si>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</si>
  <si>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</si>
  <si>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</si>
  <si>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</si>
  <si>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</si>
  <si>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</si>
  <si>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</si>
  <si>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</si>
  <si>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</si>
  <si>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</si>
  <si>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</si>
  <si>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</si>
  <si>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</si>
  <si>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</si>
  <si>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</si>
  <si>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</si>
  <si>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</si>
  <si>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</si>
  <si>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</si>
  <si>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</si>
  <si>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</si>
  <si>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</si>
  <si>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</si>
  <si>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</si>
  <si>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</si>
  <si>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</si>
  <si>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</si>
  <si>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</si>
  <si>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</si>
  <si>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</si>
  <si>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</si>
  <si>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</si>
  <si>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</si>
  <si>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</si>
  <si>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</si>
  <si>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</si>
  <si>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</si>
  <si>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</si>
  <si>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</si>
  <si>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</si>
  <si>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</si>
  <si>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</si>
  <si>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</si>
  <si>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</si>
  <si>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</si>
  <si>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</si>
  <si>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</si>
  <si>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</si>
  <si>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</si>
  <si>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</si>
  <si>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</si>
  <si>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</si>
  <si>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</si>
  <si>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</si>
  <si>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</si>
  <si>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</si>
  <si>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</si>
  <si>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</si>
  <si>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</si>
  <si>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</si>
  <si>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</si>
  <si>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</si>
  <si>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</si>
  <si>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</si>
  <si>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</si>
  <si>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</si>
  <si>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</si>
  <si>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</si>
  <si>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</si>
  <si>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</si>
  <si>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</si>
  <si>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</si>
  <si>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</si>
  <si>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</si>
  <si>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</si>
  <si>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</si>
  <si>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</si>
  <si>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</si>
  <si>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</si>
  <si>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</si>
  <si>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</si>
  <si>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</si>
  <si>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</si>
  <si>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</si>
  <si>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</si>
  <si>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</si>
  <si>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</si>
  <si>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</si>
  <si>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</si>
  <si>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</si>
  <si>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</si>
  <si>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</si>
  <si>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</si>
  <si>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</si>
  <si>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</si>
  <si>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</si>
  <si>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</si>
  <si>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</si>
  <si>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</si>
  <si>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</si>
  <si>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</si>
  <si>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</si>
  <si>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</si>
  <si>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</si>
  <si>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</si>
  <si>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</si>
  <si>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</si>
  <si>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</si>
  <si>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</si>
  <si>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</si>
  <si>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</si>
  <si>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</si>
  <si>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</si>
  <si>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</si>
  <si>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</si>
  <si>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</si>
  <si>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</si>
  <si>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</si>
  <si>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</si>
  <si>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</si>
  <si>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</si>
  <si>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</si>
  <si>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</si>
  <si>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</si>
  <si>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</si>
  <si>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</si>
  <si>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</si>
  <si>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</si>
  <si>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</si>
  <si>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</si>
  <si>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</si>
  <si>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</si>
  <si>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</si>
  <si>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</si>
  <si>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</si>
  <si>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</si>
  <si>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</si>
  <si>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</si>
  <si>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</si>
  <si>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</si>
  <si>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</si>
  <si>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</si>
  <si>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</si>
  <si>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</si>
  <si>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</si>
  <si>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</si>
  <si>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</si>
  <si>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</si>
  <si>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</si>
  <si>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</si>
  <si>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</si>
  <si>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</si>
  <si>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</si>
  <si>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</si>
  <si>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</si>
  <si>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</si>
  <si>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</si>
  <si>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</si>
  <si>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</si>
  <si>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</si>
  <si>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</si>
  <si>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</si>
  <si>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</si>
  <si>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</si>
  <si>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</si>
  <si>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</si>
  <si>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</si>
  <si>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</si>
  <si>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</si>
  <si>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</si>
  <si>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</si>
  <si>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</si>
  <si>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</si>
  <si>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</si>
  <si>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</si>
  <si>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</si>
  <si>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</si>
  <si>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</si>
  <si>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</si>
  <si>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</si>
  <si>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</si>
  <si>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</si>
  <si>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</si>
  <si>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</si>
  <si>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</si>
  <si>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</si>
  <si>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</si>
  <si>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</si>
  <si>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</si>
  <si>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</si>
  <si>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</si>
  <si>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</si>
  <si>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</si>
  <si>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</si>
  <si>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</si>
  <si>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</si>
  <si>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</si>
  <si>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</si>
  <si>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</si>
  <si>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</si>
  <si>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</si>
  <si>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</si>
  <si>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</si>
  <si>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</si>
  <si>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</si>
  <si>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</si>
  <si>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</si>
  <si>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</si>
  <si>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</si>
  <si>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</si>
  <si>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</si>
  <si>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</si>
  <si>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</si>
  <si>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</si>
  <si>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</si>
  <si>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</si>
  <si>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</si>
  <si>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</si>
  <si>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</si>
  <si>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</si>
  <si>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</si>
  <si>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</si>
  <si>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</si>
  <si>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</si>
  <si>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</si>
  <si>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</si>
  <si>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</si>
  <si>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</si>
  <si>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</si>
  <si>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</si>
  <si>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</si>
  <si>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</si>
  <si>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DE SILAO</t>
  </si>
  <si>
    <t>Promedio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</si>
  <si>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</si>
  <si>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</si>
  <si>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</si>
  <si>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</si>
  <si>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</si>
  <si>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Correspondiente 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</si>
</sst>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3" fontId="3" fillId="0" borderId="0" xfId="14" applyFont="1"/>
    <xf numFmtId="4" fontId="2" fillId="0" borderId="0" xfId="12" applyNumberFormat="1" applyFont="1"/>
    <xf numFmtId="0" fontId="8" fillId="0" borderId="0" xfId="2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14" fillId="10" borderId="0" xfId="8" applyNumberFormat="1" applyFont="1" applyFill="1"/>
    <xf numFmtId="43" fontId="14" fillId="0" borderId="0" xfId="14" applyFont="1"/>
    <xf numFmtId="4" fontId="13" fillId="0" borderId="0" xfId="8" applyNumberFormat="1" applyFont="1"/>
    <xf numFmtId="4" fontId="13" fillId="10" borderId="0" xfId="8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20</xdr:row>
      <xdr:rowOff>85725</xdr:rowOff>
    </xdr:from>
    <xdr:ext cx="10677524" cy="10096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4A26682-BB76-4552-B121-8DA1FB035E10}"/>
            </a:ext>
          </a:extLst>
        </xdr:cNvPr>
        <xdr:cNvSpPr/>
      </xdr:nvSpPr>
      <xdr:spPr>
        <a:xfrm>
          <a:off x="2" y="3228975"/>
          <a:ext cx="10677524" cy="1009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contabilidad gubernamental del organismo integra en forma automática el ejercicio presupuestario con la operación contable, por lo que no se utilizan cuentas de orden presupuestario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5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34" sqref="C34"/>
    </sheetView>
  </sheetViews>
  <sheetFormatPr baseColWidth="10" defaultColWidth="12.85546875" defaultRowHeight="11.25" x14ac:dyDescent="0.2"/>
  <cols>
    <col min="1" max="1" width="31.855468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5" t="s">
        <v>646</v>
      </c>
      <c r="B1" s="155"/>
      <c r="C1" s="58"/>
      <c r="D1" s="55" t="s">
        <v>222</v>
      </c>
      <c r="E1" s="56">
        <v>2019</v>
      </c>
    </row>
    <row r="2" spans="1:5" ht="18.95" customHeight="1" x14ac:dyDescent="0.2">
      <c r="A2" s="156" t="s">
        <v>533</v>
      </c>
      <c r="B2" s="156"/>
      <c r="C2" s="77"/>
      <c r="D2" s="55" t="s">
        <v>224</v>
      </c>
      <c r="E2" s="58" t="s">
        <v>225</v>
      </c>
    </row>
    <row r="3" spans="1:5" ht="18.95" customHeight="1" x14ac:dyDescent="0.2">
      <c r="A3" s="157" t="s">
        <v>653</v>
      </c>
      <c r="B3" s="157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1" spans="1:6" x14ac:dyDescent="0.2">
      <c r="A41" s="146" t="s">
        <v>648</v>
      </c>
      <c r="B41" s="146"/>
      <c r="C41" s="146"/>
    </row>
    <row r="42" spans="1:6" x14ac:dyDescent="0.2">
      <c r="A42" s="147"/>
      <c r="B42" s="147"/>
      <c r="C42" s="148"/>
    </row>
    <row r="43" spans="1:6" x14ac:dyDescent="0.2">
      <c r="A43" s="147"/>
      <c r="B43" s="147"/>
      <c r="C43" s="148"/>
    </row>
    <row r="44" spans="1:6" ht="15" x14ac:dyDescent="0.25">
      <c r="A44" s="147"/>
      <c r="B44" s="147"/>
      <c r="C44" s="148"/>
      <c r="D44" s="146"/>
      <c r="E44" s="146"/>
      <c r="F44"/>
    </row>
    <row r="45" spans="1:6" x14ac:dyDescent="0.2">
      <c r="A45" s="147"/>
      <c r="B45" s="147"/>
      <c r="C45" s="148"/>
      <c r="D45" s="148"/>
      <c r="E45" s="148"/>
      <c r="F45" s="148"/>
    </row>
    <row r="46" spans="1:6" x14ac:dyDescent="0.2">
      <c r="A46" s="147"/>
      <c r="B46" s="147"/>
      <c r="C46" s="148"/>
      <c r="D46" s="148"/>
      <c r="E46" s="148"/>
      <c r="F46" s="148"/>
    </row>
    <row r="47" spans="1:6" x14ac:dyDescent="0.2">
      <c r="A47" s="149" t="s">
        <v>649</v>
      </c>
      <c r="B47" s="158" t="s">
        <v>650</v>
      </c>
      <c r="C47" s="158"/>
      <c r="D47" s="148"/>
      <c r="E47" s="148"/>
      <c r="F47" s="148"/>
    </row>
    <row r="48" spans="1:6" ht="22.5" x14ac:dyDescent="0.2">
      <c r="A48" s="150" t="s">
        <v>651</v>
      </c>
      <c r="B48" s="159" t="s">
        <v>652</v>
      </c>
      <c r="C48" s="159"/>
      <c r="D48" s="148"/>
      <c r="E48" s="148"/>
      <c r="F48" s="148"/>
    </row>
    <row r="49" spans="4:6" x14ac:dyDescent="0.2">
      <c r="D49" s="148"/>
      <c r="E49" s="147"/>
      <c r="F49" s="148"/>
    </row>
    <row r="50" spans="4:6" x14ac:dyDescent="0.2">
      <c r="D50" s="148"/>
    </row>
    <row r="51" spans="4:6" x14ac:dyDescent="0.2">
      <c r="D51" s="148"/>
    </row>
  </sheetData>
  <sheetProtection formatCells="0" formatColumns="0" formatRows="0" autoFilter="0" pivotTables="0"/>
  <mergeCells count="5">
    <mergeCell ref="A1:B1"/>
    <mergeCell ref="A2:B2"/>
    <mergeCell ref="A3:B3"/>
    <mergeCell ref="B47:C47"/>
    <mergeCell ref="B48:C48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6" sqref="C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3" t="s">
        <v>646</v>
      </c>
      <c r="B1" s="164"/>
      <c r="C1" s="165"/>
    </row>
    <row r="2" spans="1:3" s="78" customFormat="1" ht="18" customHeight="1" x14ac:dyDescent="0.25">
      <c r="A2" s="166" t="s">
        <v>530</v>
      </c>
      <c r="B2" s="167"/>
      <c r="C2" s="168"/>
    </row>
    <row r="3" spans="1:3" s="78" customFormat="1" ht="18" customHeight="1" x14ac:dyDescent="0.25">
      <c r="A3" s="166" t="s">
        <v>653</v>
      </c>
      <c r="B3" s="167"/>
      <c r="C3" s="168"/>
    </row>
    <row r="4" spans="1:3" s="80" customFormat="1" ht="18" customHeight="1" x14ac:dyDescent="0.2">
      <c r="A4" s="169" t="s">
        <v>526</v>
      </c>
      <c r="B4" s="170"/>
      <c r="C4" s="171"/>
    </row>
    <row r="5" spans="1:3" x14ac:dyDescent="0.2">
      <c r="A5" s="95" t="s">
        <v>566</v>
      </c>
      <c r="B5" s="95"/>
      <c r="C5" s="96">
        <v>82593147.709999993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82593147.709999993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16" sqref="F16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2" t="s">
        <v>646</v>
      </c>
      <c r="B1" s="173"/>
      <c r="C1" s="174"/>
    </row>
    <row r="2" spans="1:3" s="81" customFormat="1" ht="18.95" customHeight="1" x14ac:dyDescent="0.25">
      <c r="A2" s="175" t="s">
        <v>531</v>
      </c>
      <c r="B2" s="176"/>
      <c r="C2" s="177"/>
    </row>
    <row r="3" spans="1:3" s="81" customFormat="1" ht="18.95" customHeight="1" x14ac:dyDescent="0.25">
      <c r="A3" s="175" t="s">
        <v>653</v>
      </c>
      <c r="B3" s="176"/>
      <c r="C3" s="177"/>
    </row>
    <row r="4" spans="1:3" x14ac:dyDescent="0.2">
      <c r="A4" s="169" t="s">
        <v>526</v>
      </c>
      <c r="B4" s="170"/>
      <c r="C4" s="171"/>
    </row>
    <row r="5" spans="1:3" x14ac:dyDescent="0.2">
      <c r="A5" s="125" t="s">
        <v>579</v>
      </c>
      <c r="B5" s="95"/>
      <c r="C5" s="118">
        <v>57531301.380000003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4984694.45</v>
      </c>
    </row>
    <row r="8" spans="1:3" x14ac:dyDescent="0.2">
      <c r="A8" s="126">
        <v>2.1</v>
      </c>
      <c r="B8" s="127" t="s">
        <v>403</v>
      </c>
      <c r="C8" s="128">
        <v>349310.71999999997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427798.39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7197.5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4200387.84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18727459.129999999</v>
      </c>
    </row>
    <row r="31" spans="1:3" x14ac:dyDescent="0.2">
      <c r="A31" s="135" t="s">
        <v>601</v>
      </c>
      <c r="B31" s="117" t="s">
        <v>472</v>
      </c>
      <c r="C31" s="128">
        <v>3891948.44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689.35</v>
      </c>
    </row>
    <row r="37" spans="1:3" x14ac:dyDescent="0.2">
      <c r="A37" s="135" t="s">
        <v>609</v>
      </c>
      <c r="B37" s="127" t="s">
        <v>610</v>
      </c>
      <c r="C37" s="134">
        <v>14834821.34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71274066.060000002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H21" sqref="H2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2" t="str">
        <f>'Notas a los Edos Financieros'!A1</f>
        <v>SISTEMA DE AGUA POTABLE Y ALCANTARILLADO DE SILAO</v>
      </c>
      <c r="B1" s="178"/>
      <c r="C1" s="178"/>
      <c r="D1" s="178"/>
      <c r="E1" s="178"/>
      <c r="F1" s="178"/>
      <c r="G1" s="68" t="s">
        <v>222</v>
      </c>
      <c r="H1" s="69">
        <f>'Notas a los Edos Financieros'!E1</f>
        <v>2019</v>
      </c>
    </row>
    <row r="2" spans="1:10" ht="18.95" customHeight="1" x14ac:dyDescent="0.2">
      <c r="A2" s="162" t="s">
        <v>532</v>
      </c>
      <c r="B2" s="178"/>
      <c r="C2" s="178"/>
      <c r="D2" s="178"/>
      <c r="E2" s="178"/>
      <c r="F2" s="178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9" t="str">
        <f>'Notas a los Edos Financieros'!A3</f>
        <v>Correspondiente del 01 DE ABRIL al 30 DE SEPTIEMBRE 2019</v>
      </c>
      <c r="B3" s="180"/>
      <c r="C3" s="180"/>
      <c r="D3" s="180"/>
      <c r="E3" s="180"/>
      <c r="F3" s="180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D24" sqref="D2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1" t="s">
        <v>37</v>
      </c>
      <c r="B5" s="181"/>
      <c r="C5" s="181"/>
      <c r="D5" s="181"/>
      <c r="E5" s="18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82" t="s">
        <v>39</v>
      </c>
      <c r="C10" s="182"/>
      <c r="D10" s="182"/>
      <c r="E10" s="182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82" t="s">
        <v>41</v>
      </c>
      <c r="C12" s="182"/>
      <c r="D12" s="182"/>
      <c r="E12" s="182"/>
    </row>
    <row r="13" spans="1:8" s="7" customFormat="1" ht="26.1" customHeight="1" x14ac:dyDescent="0.2">
      <c r="A13" s="142" t="s">
        <v>644</v>
      </c>
      <c r="B13" s="182" t="s">
        <v>42</v>
      </c>
      <c r="C13" s="182"/>
      <c r="D13" s="182"/>
      <c r="E13" s="18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3" t="s">
        <v>45</v>
      </c>
      <c r="C31" s="183"/>
      <c r="D31" s="183"/>
      <c r="E31" s="18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B41" sqref="B4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0" t="str">
        <f>'Notas a los Edos Financieros'!A1</f>
        <v>SISTEMA DE AGUA POTABLE Y ALCANTARILLADO DE SILAO</v>
      </c>
      <c r="B1" s="161"/>
      <c r="C1" s="161"/>
      <c r="D1" s="161"/>
      <c r="E1" s="161"/>
      <c r="F1" s="161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0" t="s">
        <v>223</v>
      </c>
      <c r="B2" s="161"/>
      <c r="C2" s="161"/>
      <c r="D2" s="161"/>
      <c r="E2" s="161"/>
      <c r="F2" s="161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0" t="str">
        <f>'Notas a los Edos Financieros'!A3</f>
        <v>Correspondiente del 01 DE ABRIL al 30 DE SEPTIEMBRE 2019</v>
      </c>
      <c r="B3" s="161"/>
      <c r="C3" s="161"/>
      <c r="D3" s="161"/>
      <c r="E3" s="161"/>
      <c r="F3" s="161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31902413.050000001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6269876.0999999996</v>
      </c>
      <c r="D15" s="65">
        <v>6384213.4199999999</v>
      </c>
      <c r="E15" s="65">
        <v>6256137.6799999997</v>
      </c>
      <c r="F15" s="65">
        <v>6214528.1100000003</v>
      </c>
      <c r="G15" s="65">
        <v>6362155.9199999999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125661.4</v>
      </c>
      <c r="D20" s="65">
        <v>125661.4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2211061.86</v>
      </c>
      <c r="D22" s="65">
        <v>2211061.86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4893092.71</v>
      </c>
      <c r="D25" s="65">
        <v>4893092.71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2952369.67</v>
      </c>
      <c r="D39" s="61" t="s">
        <v>647</v>
      </c>
    </row>
    <row r="40" spans="1:8" x14ac:dyDescent="0.2">
      <c r="A40" s="63">
        <v>1151</v>
      </c>
      <c r="B40" s="61" t="s">
        <v>255</v>
      </c>
      <c r="C40" s="65">
        <v>2952369.67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53">
        <f>SUM(C53:C59)</f>
        <v>117213164.17999999</v>
      </c>
      <c r="D52" s="151">
        <v>0</v>
      </c>
      <c r="E52" s="151">
        <v>0</v>
      </c>
    </row>
    <row r="53" spans="1:9" x14ac:dyDescent="0.2">
      <c r="A53" s="63">
        <v>1231</v>
      </c>
      <c r="B53" s="61" t="s">
        <v>261</v>
      </c>
      <c r="C53" s="65">
        <v>9833450.4100000001</v>
      </c>
      <c r="D53" s="151">
        <v>0</v>
      </c>
      <c r="E53" s="151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151">
        <v>0</v>
      </c>
      <c r="E54" s="151">
        <v>0</v>
      </c>
    </row>
    <row r="55" spans="1:9" x14ac:dyDescent="0.2">
      <c r="A55" s="63">
        <v>1233</v>
      </c>
      <c r="B55" s="61" t="s">
        <v>263</v>
      </c>
      <c r="C55" s="65">
        <v>2697448.81</v>
      </c>
      <c r="D55" s="151">
        <v>2204.41</v>
      </c>
      <c r="E55" s="151">
        <v>19839.689999999999</v>
      </c>
    </row>
    <row r="56" spans="1:9" x14ac:dyDescent="0.2">
      <c r="A56" s="63">
        <v>1234</v>
      </c>
      <c r="B56" s="61" t="s">
        <v>264</v>
      </c>
      <c r="C56" s="65">
        <v>80706820.819999993</v>
      </c>
      <c r="D56" s="151">
        <v>140783.57999999999</v>
      </c>
      <c r="E56" s="151">
        <v>1267052.22</v>
      </c>
    </row>
    <row r="57" spans="1:9" x14ac:dyDescent="0.2">
      <c r="A57" s="63">
        <v>1235</v>
      </c>
      <c r="B57" s="61" t="s">
        <v>265</v>
      </c>
      <c r="C57" s="65">
        <v>13090095.689999999</v>
      </c>
      <c r="D57" s="151">
        <v>0</v>
      </c>
      <c r="E57" s="151">
        <v>0</v>
      </c>
    </row>
    <row r="58" spans="1:9" x14ac:dyDescent="0.2">
      <c r="A58" s="63">
        <v>1236</v>
      </c>
      <c r="B58" s="61" t="s">
        <v>266</v>
      </c>
      <c r="C58" s="65">
        <v>10885348.449999999</v>
      </c>
      <c r="D58" s="151">
        <v>0</v>
      </c>
      <c r="E58" s="151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151">
        <v>0</v>
      </c>
      <c r="E59" s="151">
        <v>0</v>
      </c>
    </row>
    <row r="60" spans="1:9" x14ac:dyDescent="0.2">
      <c r="A60" s="63">
        <v>1240</v>
      </c>
      <c r="B60" s="61" t="s">
        <v>268</v>
      </c>
      <c r="C60" s="153">
        <f>SUM(C61:C68)</f>
        <v>38335184.32</v>
      </c>
      <c r="D60" s="151">
        <v>299377.71999999997</v>
      </c>
      <c r="E60" s="151">
        <v>2245932.38</v>
      </c>
    </row>
    <row r="61" spans="1:9" x14ac:dyDescent="0.2">
      <c r="A61" s="63">
        <v>1241</v>
      </c>
      <c r="B61" s="61" t="s">
        <v>269</v>
      </c>
      <c r="C61" s="65">
        <v>7689739.3399999999</v>
      </c>
      <c r="D61" s="151">
        <v>0</v>
      </c>
      <c r="E61" s="151">
        <v>0</v>
      </c>
    </row>
    <row r="62" spans="1:9" x14ac:dyDescent="0.2">
      <c r="A62" s="63">
        <v>1242</v>
      </c>
      <c r="B62" s="61" t="s">
        <v>270</v>
      </c>
      <c r="C62" s="65">
        <v>139348.35</v>
      </c>
      <c r="D62" s="151">
        <v>0</v>
      </c>
      <c r="E62" s="151">
        <v>0</v>
      </c>
    </row>
    <row r="63" spans="1:9" x14ac:dyDescent="0.2">
      <c r="A63" s="63">
        <v>1243</v>
      </c>
      <c r="B63" s="61" t="s">
        <v>271</v>
      </c>
      <c r="C63" s="65">
        <v>64496.32</v>
      </c>
      <c r="D63" s="151">
        <v>0</v>
      </c>
      <c r="E63" s="151">
        <v>0</v>
      </c>
    </row>
    <row r="64" spans="1:9" x14ac:dyDescent="0.2">
      <c r="A64" s="63">
        <v>1244</v>
      </c>
      <c r="B64" s="61" t="s">
        <v>272</v>
      </c>
      <c r="C64" s="65">
        <v>9571972.3499999996</v>
      </c>
      <c r="D64" s="151">
        <v>116158.56</v>
      </c>
      <c r="E64" s="151">
        <v>1005473.04</v>
      </c>
    </row>
    <row r="65" spans="1:9" x14ac:dyDescent="0.2">
      <c r="A65" s="63">
        <v>1245</v>
      </c>
      <c r="B65" s="61" t="s">
        <v>273</v>
      </c>
      <c r="C65" s="65">
        <v>0</v>
      </c>
      <c r="D65" s="151">
        <v>0</v>
      </c>
      <c r="E65" s="151">
        <v>0</v>
      </c>
    </row>
    <row r="66" spans="1:9" x14ac:dyDescent="0.2">
      <c r="A66" s="63">
        <v>1246</v>
      </c>
      <c r="B66" s="61" t="s">
        <v>274</v>
      </c>
      <c r="C66" s="65">
        <v>20869627.960000001</v>
      </c>
      <c r="D66" s="151">
        <v>0</v>
      </c>
      <c r="E66" s="151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151">
        <v>0</v>
      </c>
      <c r="E67" s="151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151">
        <v>0</v>
      </c>
      <c r="E68" s="151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53">
        <f>SUM(C73:C76)</f>
        <v>1576680.5099999998</v>
      </c>
      <c r="D72" s="154">
        <f>SUM(D73:D77)</f>
        <v>6569.3499999999995</v>
      </c>
      <c r="E72" s="154">
        <f>SUM(E73:E77)</f>
        <v>59124.15</v>
      </c>
    </row>
    <row r="73" spans="1:9" x14ac:dyDescent="0.2">
      <c r="A73" s="63">
        <v>1251</v>
      </c>
      <c r="B73" s="61" t="s">
        <v>279</v>
      </c>
      <c r="C73" s="65">
        <v>1184877.3999999999</v>
      </c>
      <c r="D73" s="151">
        <v>4936.99</v>
      </c>
      <c r="E73" s="151">
        <v>44432.91</v>
      </c>
    </row>
    <row r="74" spans="1:9" x14ac:dyDescent="0.2">
      <c r="A74" s="63">
        <v>1252</v>
      </c>
      <c r="B74" s="61" t="s">
        <v>280</v>
      </c>
      <c r="C74" s="65">
        <v>0</v>
      </c>
      <c r="D74" s="151">
        <v>0</v>
      </c>
      <c r="E74" s="151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151">
        <v>0</v>
      </c>
      <c r="E75" s="151">
        <v>0</v>
      </c>
    </row>
    <row r="76" spans="1:9" x14ac:dyDescent="0.2">
      <c r="A76" s="63">
        <v>1254</v>
      </c>
      <c r="B76" s="61" t="s">
        <v>282</v>
      </c>
      <c r="C76" s="65">
        <v>391803.11</v>
      </c>
      <c r="D76" s="151">
        <v>1632.36</v>
      </c>
      <c r="E76" s="151">
        <v>14691.24</v>
      </c>
    </row>
    <row r="77" spans="1:9" x14ac:dyDescent="0.2">
      <c r="A77" s="63">
        <v>1259</v>
      </c>
      <c r="B77" s="61" t="s">
        <v>283</v>
      </c>
      <c r="C77" s="65">
        <v>0</v>
      </c>
      <c r="D77" s="151">
        <v>0</v>
      </c>
      <c r="E77" s="151">
        <v>0</v>
      </c>
    </row>
    <row r="78" spans="1:9" x14ac:dyDescent="0.2">
      <c r="A78" s="63">
        <v>1270</v>
      </c>
      <c r="B78" s="61" t="s">
        <v>284</v>
      </c>
      <c r="C78" s="153">
        <f>SUM(C79:C84)</f>
        <v>368406.15</v>
      </c>
      <c r="D78" s="151">
        <v>0</v>
      </c>
      <c r="E78" s="151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151">
        <v>0</v>
      </c>
      <c r="E79" s="151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151">
        <v>0</v>
      </c>
      <c r="E80" s="151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151">
        <v>0</v>
      </c>
      <c r="E81" s="151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151">
        <v>0</v>
      </c>
      <c r="E82" s="151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151">
        <v>0</v>
      </c>
      <c r="E83" s="151">
        <v>0</v>
      </c>
    </row>
    <row r="84" spans="1:8" x14ac:dyDescent="0.2">
      <c r="A84" s="63">
        <v>1279</v>
      </c>
      <c r="B84" s="61" t="s">
        <v>290</v>
      </c>
      <c r="C84" s="65">
        <v>368406.15</v>
      </c>
      <c r="D84" s="151">
        <v>0</v>
      </c>
      <c r="E84" s="151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153">
        <f>SUM(C102:C114)</f>
        <v>2596801.2300000004</v>
      </c>
      <c r="D101" s="153">
        <f>SUM(D102:D114)</f>
        <v>2596801.2300000004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8972.18</v>
      </c>
      <c r="D102" s="65">
        <v>8972.18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93728</v>
      </c>
      <c r="D103" s="65">
        <v>93728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2375875.83</v>
      </c>
      <c r="D108" s="65">
        <v>2375875.83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118225.22</v>
      </c>
      <c r="D110" s="65">
        <v>118225.22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0"/>
  <sheetViews>
    <sheetView topLeftCell="A173" zoomScaleNormal="100" workbookViewId="0">
      <selection activeCell="C221" sqref="C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0" style="61" bestFit="1" customWidth="1"/>
    <col min="7" max="7" width="12" style="61" bestFit="1" customWidth="1"/>
    <col min="8" max="16384" width="9.140625" style="61"/>
  </cols>
  <sheetData>
    <row r="1" spans="1:5" s="67" customFormat="1" ht="18.95" customHeight="1" x14ac:dyDescent="0.25">
      <c r="A1" s="156" t="str">
        <f>ESF!A1</f>
        <v>SISTEMA DE AGUA POTABLE Y ALCANTARILLADO DE SILAO</v>
      </c>
      <c r="B1" s="156"/>
      <c r="C1" s="156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6" t="s">
        <v>335</v>
      </c>
      <c r="B2" s="156"/>
      <c r="C2" s="156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6" t="str">
        <f>ESF!A3</f>
        <v>Correspondiente del 01 DE ABRIL al 30 DE SEPTIEMBRE 2019</v>
      </c>
      <c r="B3" s="156"/>
      <c r="C3" s="156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+C28+C34+C37</f>
        <v>82593147.709999993</v>
      </c>
      <c r="D8" s="144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3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152"/>
    </row>
    <row r="28" spans="1:5" x14ac:dyDescent="0.2">
      <c r="A28" s="89">
        <v>4140</v>
      </c>
      <c r="B28" s="90" t="s">
        <v>354</v>
      </c>
      <c r="C28" s="93">
        <v>79789011.780000001</v>
      </c>
      <c r="D28" s="93"/>
      <c r="E28" s="152"/>
    </row>
    <row r="29" spans="1:5" x14ac:dyDescent="0.2">
      <c r="A29" s="89">
        <v>4141</v>
      </c>
      <c r="B29" s="90" t="s">
        <v>355</v>
      </c>
      <c r="C29" s="93">
        <v>0</v>
      </c>
      <c r="D29" s="144"/>
      <c r="E29" s="152"/>
    </row>
    <row r="30" spans="1:5" x14ac:dyDescent="0.2">
      <c r="A30" s="89">
        <v>4143</v>
      </c>
      <c r="B30" s="90" t="s">
        <v>356</v>
      </c>
      <c r="C30" s="93">
        <v>0</v>
      </c>
      <c r="D30" s="93"/>
      <c r="E30" s="152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152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152"/>
    </row>
    <row r="33" spans="1:5" x14ac:dyDescent="0.2">
      <c r="A33" s="89">
        <v>4149</v>
      </c>
      <c r="B33" s="90" t="s">
        <v>358</v>
      </c>
      <c r="C33" s="93">
        <v>8457016.5399999991</v>
      </c>
      <c r="D33" s="90"/>
      <c r="E33" s="152"/>
    </row>
    <row r="34" spans="1:5" x14ac:dyDescent="0.2">
      <c r="A34" s="89">
        <v>4150</v>
      </c>
      <c r="B34" s="90" t="s">
        <v>538</v>
      </c>
      <c r="C34" s="93">
        <v>1662280.02</v>
      </c>
      <c r="D34" s="90"/>
      <c r="E34" s="152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152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152"/>
    </row>
    <row r="37" spans="1:5" x14ac:dyDescent="0.2">
      <c r="A37" s="89">
        <v>4160</v>
      </c>
      <c r="B37" s="90" t="s">
        <v>540</v>
      </c>
      <c r="C37" s="93">
        <v>1141855.9099999999</v>
      </c>
      <c r="D37" s="90"/>
      <c r="E37" s="152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152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152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152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152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152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152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f>+C99+C127+C185+C218</f>
        <v>75777528.780000001</v>
      </c>
      <c r="D98" s="94">
        <f>C98/C98</f>
        <v>1</v>
      </c>
      <c r="E98" s="90"/>
      <c r="G98" s="152"/>
    </row>
    <row r="99" spans="1:7" x14ac:dyDescent="0.2">
      <c r="A99" s="92">
        <v>5100</v>
      </c>
      <c r="B99" s="90" t="s">
        <v>392</v>
      </c>
      <c r="C99" s="93">
        <f>+C100+C107+C117</f>
        <v>66568605.840000004</v>
      </c>
      <c r="D99" s="94">
        <f>C99/$C$99</f>
        <v>1</v>
      </c>
      <c r="E99" s="90"/>
      <c r="G99" s="65"/>
    </row>
    <row r="100" spans="1:7" x14ac:dyDescent="0.2">
      <c r="A100" s="92">
        <v>5110</v>
      </c>
      <c r="B100" s="90" t="s">
        <v>393</v>
      </c>
      <c r="C100" s="145">
        <f>SUM(C101:C106)</f>
        <v>36431841.880000003</v>
      </c>
      <c r="D100" s="94">
        <f t="shared" ref="D100:D163" si="0">C100/$C$99</f>
        <v>0.54728263301120084</v>
      </c>
      <c r="E100" s="90"/>
      <c r="F100" s="65"/>
    </row>
    <row r="101" spans="1:7" x14ac:dyDescent="0.2">
      <c r="A101" s="92">
        <v>5111</v>
      </c>
      <c r="B101" s="90" t="s">
        <v>394</v>
      </c>
      <c r="C101" s="93">
        <v>21778333.93</v>
      </c>
      <c r="D101" s="94">
        <f t="shared" si="0"/>
        <v>0.32715622710118031</v>
      </c>
      <c r="E101" s="90"/>
    </row>
    <row r="102" spans="1:7" x14ac:dyDescent="0.2">
      <c r="A102" s="92">
        <v>5112</v>
      </c>
      <c r="B102" s="90" t="s">
        <v>395</v>
      </c>
      <c r="C102" s="93">
        <v>992269.16</v>
      </c>
      <c r="D102" s="94">
        <f t="shared" si="0"/>
        <v>1.4905962765465661E-2</v>
      </c>
      <c r="E102" s="90"/>
    </row>
    <row r="103" spans="1:7" x14ac:dyDescent="0.2">
      <c r="A103" s="92">
        <v>5113</v>
      </c>
      <c r="B103" s="90" t="s">
        <v>396</v>
      </c>
      <c r="C103" s="93">
        <v>1377028.08</v>
      </c>
      <c r="D103" s="94">
        <f t="shared" si="0"/>
        <v>2.0685848270725931E-2</v>
      </c>
      <c r="E103" s="90"/>
    </row>
    <row r="104" spans="1:7" x14ac:dyDescent="0.2">
      <c r="A104" s="92">
        <v>5114</v>
      </c>
      <c r="B104" s="90" t="s">
        <v>397</v>
      </c>
      <c r="C104" s="93">
        <v>8882663.4199999999</v>
      </c>
      <c r="D104" s="94">
        <f t="shared" si="0"/>
        <v>0.13343622429692753</v>
      </c>
      <c r="E104" s="90"/>
    </row>
    <row r="105" spans="1:7" x14ac:dyDescent="0.2">
      <c r="A105" s="92">
        <v>5115</v>
      </c>
      <c r="B105" s="90" t="s">
        <v>398</v>
      </c>
      <c r="C105" s="93">
        <v>3401547.29</v>
      </c>
      <c r="D105" s="94">
        <f t="shared" si="0"/>
        <v>5.1098370576901357E-2</v>
      </c>
      <c r="E105" s="90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7" x14ac:dyDescent="0.2">
      <c r="A107" s="92">
        <v>5120</v>
      </c>
      <c r="B107" s="90" t="s">
        <v>400</v>
      </c>
      <c r="C107" s="145">
        <f>SUM(C108:C116)</f>
        <v>7452320.3499999987</v>
      </c>
      <c r="D107" s="94">
        <f t="shared" si="0"/>
        <v>0.11194947311818297</v>
      </c>
      <c r="E107" s="90"/>
    </row>
    <row r="108" spans="1:7" x14ac:dyDescent="0.2">
      <c r="A108" s="92">
        <v>5121</v>
      </c>
      <c r="B108" s="90" t="s">
        <v>401</v>
      </c>
      <c r="C108" s="93">
        <v>784160.69</v>
      </c>
      <c r="D108" s="94">
        <f t="shared" si="0"/>
        <v>1.1779737311680492E-2</v>
      </c>
      <c r="E108" s="90"/>
    </row>
    <row r="109" spans="1:7" x14ac:dyDescent="0.2">
      <c r="A109" s="92">
        <v>5122</v>
      </c>
      <c r="B109" s="90" t="s">
        <v>402</v>
      </c>
      <c r="C109" s="93">
        <v>159890.04</v>
      </c>
      <c r="D109" s="94">
        <f t="shared" si="0"/>
        <v>2.4018835603122194E-3</v>
      </c>
      <c r="E109" s="90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7" x14ac:dyDescent="0.2">
      <c r="A111" s="92">
        <v>5124</v>
      </c>
      <c r="B111" s="90" t="s">
        <v>404</v>
      </c>
      <c r="C111" s="93">
        <v>3283991.79</v>
      </c>
      <c r="D111" s="94">
        <f t="shared" si="0"/>
        <v>4.9332440548525085E-2</v>
      </c>
      <c r="E111" s="90"/>
    </row>
    <row r="112" spans="1:7" x14ac:dyDescent="0.2">
      <c r="A112" s="92">
        <v>5125</v>
      </c>
      <c r="B112" s="90" t="s">
        <v>405</v>
      </c>
      <c r="C112" s="93">
        <v>940602.43</v>
      </c>
      <c r="D112" s="94">
        <f t="shared" si="0"/>
        <v>1.4129820177709163E-2</v>
      </c>
      <c r="E112" s="90"/>
    </row>
    <row r="113" spans="1:5" x14ac:dyDescent="0.2">
      <c r="A113" s="92">
        <v>5126</v>
      </c>
      <c r="B113" s="90" t="s">
        <v>406</v>
      </c>
      <c r="C113" s="93">
        <v>1490625.94</v>
      </c>
      <c r="D113" s="94">
        <f t="shared" si="0"/>
        <v>2.2392326250346477E-2</v>
      </c>
      <c r="E113" s="90"/>
    </row>
    <row r="114" spans="1:5" x14ac:dyDescent="0.2">
      <c r="A114" s="92">
        <v>5127</v>
      </c>
      <c r="B114" s="90" t="s">
        <v>407</v>
      </c>
      <c r="C114" s="93">
        <v>485530.3</v>
      </c>
      <c r="D114" s="94">
        <f t="shared" si="0"/>
        <v>7.2936828685730513E-3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307519.15999999997</v>
      </c>
      <c r="D116" s="94">
        <f t="shared" si="0"/>
        <v>4.6195824010365058E-3</v>
      </c>
      <c r="E116" s="90"/>
    </row>
    <row r="117" spans="1:5" x14ac:dyDescent="0.2">
      <c r="A117" s="92">
        <v>5130</v>
      </c>
      <c r="B117" s="90" t="s">
        <v>410</v>
      </c>
      <c r="C117" s="145">
        <f>SUM(C118:C126)</f>
        <v>22684443.609999999</v>
      </c>
      <c r="D117" s="94">
        <f t="shared" si="0"/>
        <v>0.34076789387061612</v>
      </c>
      <c r="E117" s="90"/>
    </row>
    <row r="118" spans="1:5" x14ac:dyDescent="0.2">
      <c r="A118" s="92">
        <v>5131</v>
      </c>
      <c r="B118" s="90" t="s">
        <v>411</v>
      </c>
      <c r="C118" s="93">
        <v>10883629.85</v>
      </c>
      <c r="D118" s="94">
        <f t="shared" si="0"/>
        <v>0.1634949344764586</v>
      </c>
      <c r="E118" s="90"/>
    </row>
    <row r="119" spans="1:5" x14ac:dyDescent="0.2">
      <c r="A119" s="92">
        <v>5132</v>
      </c>
      <c r="B119" s="90" t="s">
        <v>412</v>
      </c>
      <c r="C119" s="93">
        <v>844029.43</v>
      </c>
      <c r="D119" s="94">
        <f t="shared" si="0"/>
        <v>1.2679091282588291E-2</v>
      </c>
      <c r="E119" s="90"/>
    </row>
    <row r="120" spans="1:5" x14ac:dyDescent="0.2">
      <c r="A120" s="92">
        <v>5133</v>
      </c>
      <c r="B120" s="90" t="s">
        <v>413</v>
      </c>
      <c r="C120" s="93">
        <v>1611796.61</v>
      </c>
      <c r="D120" s="94">
        <f t="shared" si="0"/>
        <v>2.4212563710197119E-2</v>
      </c>
      <c r="E120" s="90"/>
    </row>
    <row r="121" spans="1:5" x14ac:dyDescent="0.2">
      <c r="A121" s="92">
        <v>5134</v>
      </c>
      <c r="B121" s="90" t="s">
        <v>414</v>
      </c>
      <c r="C121" s="93">
        <v>1023724.79</v>
      </c>
      <c r="D121" s="94">
        <f t="shared" si="0"/>
        <v>1.5378492264965841E-2</v>
      </c>
      <c r="E121" s="90"/>
    </row>
    <row r="122" spans="1:5" x14ac:dyDescent="0.2">
      <c r="A122" s="92">
        <v>5135</v>
      </c>
      <c r="B122" s="90" t="s">
        <v>415</v>
      </c>
      <c r="C122" s="93">
        <v>3097169.76</v>
      </c>
      <c r="D122" s="94">
        <f t="shared" si="0"/>
        <v>4.6525982043910556E-2</v>
      </c>
      <c r="E122" s="90"/>
    </row>
    <row r="123" spans="1:5" x14ac:dyDescent="0.2">
      <c r="A123" s="92">
        <v>5136</v>
      </c>
      <c r="B123" s="90" t="s">
        <v>416</v>
      </c>
      <c r="C123" s="93">
        <v>706565.25</v>
      </c>
      <c r="D123" s="94">
        <f t="shared" si="0"/>
        <v>1.0614091148284741E-2</v>
      </c>
      <c r="E123" s="90"/>
    </row>
    <row r="124" spans="1:5" x14ac:dyDescent="0.2">
      <c r="A124" s="92">
        <v>5137</v>
      </c>
      <c r="B124" s="90" t="s">
        <v>417</v>
      </c>
      <c r="C124" s="93">
        <v>31713.01</v>
      </c>
      <c r="D124" s="94">
        <f t="shared" si="0"/>
        <v>4.763958866169338E-4</v>
      </c>
      <c r="E124" s="90"/>
    </row>
    <row r="125" spans="1:5" x14ac:dyDescent="0.2">
      <c r="A125" s="92">
        <v>5138</v>
      </c>
      <c r="B125" s="90" t="s">
        <v>418</v>
      </c>
      <c r="C125" s="93">
        <v>186773.69</v>
      </c>
      <c r="D125" s="94">
        <f t="shared" si="0"/>
        <v>2.8057323364848166E-3</v>
      </c>
      <c r="E125" s="90"/>
    </row>
    <row r="126" spans="1:5" x14ac:dyDescent="0.2">
      <c r="A126" s="92">
        <v>5139</v>
      </c>
      <c r="B126" s="90" t="s">
        <v>419</v>
      </c>
      <c r="C126" s="93">
        <v>4299041.22</v>
      </c>
      <c r="D126" s="94">
        <f t="shared" si="0"/>
        <v>6.4580610721109238E-2</v>
      </c>
      <c r="E126" s="90"/>
    </row>
    <row r="127" spans="1:5" x14ac:dyDescent="0.2">
      <c r="A127" s="92">
        <v>5200</v>
      </c>
      <c r="B127" s="90" t="s">
        <v>420</v>
      </c>
      <c r="C127" s="145">
        <f>SUM(C137)</f>
        <v>283924.98</v>
      </c>
      <c r="D127" s="94">
        <f t="shared" si="0"/>
        <v>4.2651483596099892E-3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f>SUM(C138:C139)</f>
        <v>283924.98</v>
      </c>
      <c r="D137" s="94">
        <f t="shared" si="0"/>
        <v>4.2651483596099892E-3</v>
      </c>
      <c r="E137" s="90"/>
    </row>
    <row r="138" spans="1:5" x14ac:dyDescent="0.2">
      <c r="A138" s="92">
        <v>5241</v>
      </c>
      <c r="B138" s="90" t="s">
        <v>429</v>
      </c>
      <c r="C138" s="93">
        <v>279924.98</v>
      </c>
      <c r="D138" s="94">
        <f t="shared" si="0"/>
        <v>4.2050599748597647E-3</v>
      </c>
      <c r="E138" s="90"/>
    </row>
    <row r="139" spans="1:5" x14ac:dyDescent="0.2">
      <c r="A139" s="92">
        <v>5242</v>
      </c>
      <c r="B139" s="90" t="s">
        <v>430</v>
      </c>
      <c r="C139" s="93">
        <v>4000</v>
      </c>
      <c r="D139" s="94">
        <f t="shared" si="0"/>
        <v>6.0088384750225072E-5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f>SUM(C161:C169)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f>SUM(C171:C184)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f>+C186</f>
        <v>3892639.42</v>
      </c>
      <c r="D185" s="94">
        <f t="shared" si="1"/>
        <v>5.8475603790713246E-2</v>
      </c>
      <c r="E185" s="90"/>
    </row>
    <row r="186" spans="1:5" x14ac:dyDescent="0.2">
      <c r="A186" s="92">
        <v>5510</v>
      </c>
      <c r="B186" s="90" t="s">
        <v>472</v>
      </c>
      <c r="C186" s="93">
        <f>SUM(C187:C208)</f>
        <v>3892639.42</v>
      </c>
      <c r="D186" s="94">
        <f t="shared" si="1"/>
        <v>5.8475603790713246E-2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19839.689999999999</v>
      </c>
      <c r="D189" s="94">
        <f t="shared" si="1"/>
        <v>2.9803373151129822E-4</v>
      </c>
      <c r="E189" s="90"/>
    </row>
    <row r="190" spans="1:5" x14ac:dyDescent="0.2">
      <c r="A190" s="92">
        <v>5514</v>
      </c>
      <c r="B190" s="90" t="s">
        <v>476</v>
      </c>
      <c r="C190" s="93">
        <v>1267052.22</v>
      </c>
      <c r="D190" s="94">
        <f t="shared" si="1"/>
        <v>1.9033780323496705E-2</v>
      </c>
      <c r="E190" s="90"/>
    </row>
    <row r="191" spans="1:5" x14ac:dyDescent="0.2">
      <c r="A191" s="92">
        <v>5515</v>
      </c>
      <c r="B191" s="90" t="s">
        <v>477</v>
      </c>
      <c r="C191" s="93">
        <v>2545932.38</v>
      </c>
      <c r="D191" s="94">
        <f t="shared" si="1"/>
        <v>3.8245241099374057E-2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59124.15</v>
      </c>
      <c r="D193" s="94">
        <f t="shared" si="1"/>
        <v>8.8816866830750498E-4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f>SUM(C209:C217)</f>
        <v>690.98</v>
      </c>
      <c r="D208" s="94">
        <f t="shared" si="1"/>
        <v>1.037996802367763E-5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690.98</v>
      </c>
      <c r="D217" s="94">
        <f t="shared" si="1"/>
        <v>1.037996802367763E-5</v>
      </c>
      <c r="E217" s="90"/>
    </row>
    <row r="218" spans="1:5" x14ac:dyDescent="0.2">
      <c r="A218" s="92">
        <v>5600</v>
      </c>
      <c r="B218" s="90" t="s">
        <v>112</v>
      </c>
      <c r="C218" s="145">
        <f>C219</f>
        <v>5032358.54</v>
      </c>
      <c r="D218" s="94">
        <f t="shared" si="1"/>
        <v>7.5596574038150233E-2</v>
      </c>
      <c r="E218" s="90"/>
    </row>
    <row r="219" spans="1:5" x14ac:dyDescent="0.2">
      <c r="A219" s="92">
        <v>5610</v>
      </c>
      <c r="B219" s="90" t="s">
        <v>498</v>
      </c>
      <c r="C219" s="93">
        <f>C220</f>
        <v>5032358.54</v>
      </c>
      <c r="D219" s="94">
        <f t="shared" si="1"/>
        <v>7.5596574038150233E-2</v>
      </c>
      <c r="E219" s="90"/>
    </row>
    <row r="220" spans="1:5" x14ac:dyDescent="0.2">
      <c r="A220" s="92">
        <v>5611</v>
      </c>
      <c r="B220" s="90" t="s">
        <v>499</v>
      </c>
      <c r="C220" s="93">
        <v>5032358.54</v>
      </c>
      <c r="D220" s="94">
        <f t="shared" si="1"/>
        <v>7.5596574038150233E-2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42" sqref="B4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2" t="str">
        <f>ESF!A1</f>
        <v>SISTEMA DE AGUA POTABLE Y ALCANTARILLADO DE SILAO</v>
      </c>
      <c r="B1" s="162"/>
      <c r="C1" s="162"/>
      <c r="D1" s="68" t="s">
        <v>222</v>
      </c>
      <c r="E1" s="69">
        <f>ESF!H1</f>
        <v>2019</v>
      </c>
    </row>
    <row r="2" spans="1:5" ht="18.95" customHeight="1" x14ac:dyDescent="0.2">
      <c r="A2" s="162" t="s">
        <v>500</v>
      </c>
      <c r="B2" s="162"/>
      <c r="C2" s="162"/>
      <c r="D2" s="68" t="s">
        <v>224</v>
      </c>
      <c r="E2" s="69" t="str">
        <f>ESF!H2</f>
        <v>Trimestral</v>
      </c>
    </row>
    <row r="3" spans="1:5" ht="18.95" customHeight="1" x14ac:dyDescent="0.2">
      <c r="A3" s="162" t="str">
        <f>ESF!A3</f>
        <v>Correspondiente del 01 DE ABRIL al 30 DE SEPTIEMBRE 2019</v>
      </c>
      <c r="B3" s="162"/>
      <c r="C3" s="162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139463157.43000001</v>
      </c>
    </row>
    <row r="9" spans="1:5" x14ac:dyDescent="0.2">
      <c r="A9" s="74">
        <v>3120</v>
      </c>
      <c r="B9" s="70" t="s">
        <v>501</v>
      </c>
      <c r="C9" s="75">
        <v>6481134.4100000001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6815618.9299999997</v>
      </c>
    </row>
    <row r="15" spans="1:5" x14ac:dyDescent="0.2">
      <c r="A15" s="74">
        <v>3220</v>
      </c>
      <c r="B15" s="70" t="s">
        <v>505</v>
      </c>
      <c r="C15" s="75">
        <v>34523646.990000002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C61" sqref="C6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2" t="str">
        <f>ESF!A1</f>
        <v>SISTEMA DE AGUA POTABLE Y ALCANTARILLADO DE SILAO</v>
      </c>
      <c r="B1" s="162"/>
      <c r="C1" s="162"/>
      <c r="D1" s="68" t="s">
        <v>222</v>
      </c>
      <c r="E1" s="69">
        <f>ESF!H1</f>
        <v>2019</v>
      </c>
    </row>
    <row r="2" spans="1:5" s="76" customFormat="1" ht="18.95" customHeight="1" x14ac:dyDescent="0.25">
      <c r="A2" s="162" t="s">
        <v>518</v>
      </c>
      <c r="B2" s="162"/>
      <c r="C2" s="162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2" t="str">
        <f>ESF!A3</f>
        <v>Correspondiente del 01 DE ABRIL al 30 DE SEPTIEMBRE 2019</v>
      </c>
      <c r="B3" s="162"/>
      <c r="C3" s="162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161518.5</v>
      </c>
      <c r="D8" s="75">
        <v>214300</v>
      </c>
    </row>
    <row r="9" spans="1:5" x14ac:dyDescent="0.2">
      <c r="A9" s="74">
        <v>1112</v>
      </c>
      <c r="B9" s="70" t="s">
        <v>520</v>
      </c>
      <c r="C9" s="75">
        <v>10004866.17</v>
      </c>
      <c r="D9" s="75">
        <v>18813815.530000001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31902413.050000001</v>
      </c>
      <c r="D11" s="75">
        <v>31968038.27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42068797.719999999</v>
      </c>
      <c r="D15" s="75">
        <v>50996153.799999997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117213164.18000001</v>
      </c>
    </row>
    <row r="21" spans="1:5" x14ac:dyDescent="0.2">
      <c r="A21" s="74">
        <v>1231</v>
      </c>
      <c r="B21" s="70" t="s">
        <v>261</v>
      </c>
      <c r="C21" s="75">
        <v>9833450.4100000001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2697448.81</v>
      </c>
    </row>
    <row r="24" spans="1:5" x14ac:dyDescent="0.2">
      <c r="A24" s="74">
        <v>1234</v>
      </c>
      <c r="B24" s="70" t="s">
        <v>264</v>
      </c>
      <c r="C24" s="75">
        <v>80706820.819999993</v>
      </c>
    </row>
    <row r="25" spans="1:5" x14ac:dyDescent="0.2">
      <c r="A25" s="74">
        <v>1235</v>
      </c>
      <c r="B25" s="70" t="s">
        <v>265</v>
      </c>
      <c r="C25" s="75">
        <v>13090095.689999999</v>
      </c>
    </row>
    <row r="26" spans="1:5" x14ac:dyDescent="0.2">
      <c r="A26" s="74">
        <v>1236</v>
      </c>
      <c r="B26" s="70" t="s">
        <v>266</v>
      </c>
      <c r="C26" s="75">
        <v>10885348.449999999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38335184.32</v>
      </c>
    </row>
    <row r="29" spans="1:5" x14ac:dyDescent="0.2">
      <c r="A29" s="74">
        <v>1241</v>
      </c>
      <c r="B29" s="70" t="s">
        <v>269</v>
      </c>
      <c r="C29" s="75">
        <v>7689739.3399999999</v>
      </c>
    </row>
    <row r="30" spans="1:5" x14ac:dyDescent="0.2">
      <c r="A30" s="74">
        <v>1242</v>
      </c>
      <c r="B30" s="70" t="s">
        <v>270</v>
      </c>
      <c r="C30" s="75">
        <v>139348.35</v>
      </c>
    </row>
    <row r="31" spans="1:5" x14ac:dyDescent="0.2">
      <c r="A31" s="74">
        <v>1243</v>
      </c>
      <c r="B31" s="70" t="s">
        <v>271</v>
      </c>
      <c r="C31" s="75">
        <v>64496.32</v>
      </c>
    </row>
    <row r="32" spans="1:5" x14ac:dyDescent="0.2">
      <c r="A32" s="74">
        <v>1244</v>
      </c>
      <c r="B32" s="70" t="s">
        <v>272</v>
      </c>
      <c r="C32" s="75">
        <v>9571972.3499999996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20869627.960000001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1576680.51</v>
      </c>
    </row>
    <row r="38" spans="1:5" x14ac:dyDescent="0.2">
      <c r="A38" s="74">
        <v>1251</v>
      </c>
      <c r="B38" s="70" t="s">
        <v>279</v>
      </c>
      <c r="C38" s="75">
        <v>1184877.3999999999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391803.11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3892639.42</v>
      </c>
      <c r="D46" s="75">
        <v>845231.28</v>
      </c>
    </row>
    <row r="47" spans="1:5" x14ac:dyDescent="0.2">
      <c r="A47" s="74">
        <v>5510</v>
      </c>
      <c r="B47" s="70" t="s">
        <v>472</v>
      </c>
      <c r="C47" s="75">
        <v>3891948.44</v>
      </c>
      <c r="D47" s="75">
        <v>845224.37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5" x14ac:dyDescent="0.2">
      <c r="A49" s="74">
        <v>5512</v>
      </c>
      <c r="B49" s="70" t="s">
        <v>474</v>
      </c>
      <c r="C49" s="75">
        <v>0</v>
      </c>
      <c r="D49" s="75">
        <v>0</v>
      </c>
      <c r="E49" s="75"/>
    </row>
    <row r="50" spans="1:5" x14ac:dyDescent="0.2">
      <c r="A50" s="74">
        <v>5513</v>
      </c>
      <c r="B50" s="70" t="s">
        <v>475</v>
      </c>
      <c r="C50" s="75">
        <v>19839.689999999999</v>
      </c>
      <c r="D50" s="75">
        <v>4408.82</v>
      </c>
    </row>
    <row r="51" spans="1:5" x14ac:dyDescent="0.2">
      <c r="A51" s="74">
        <v>5514</v>
      </c>
      <c r="B51" s="70" t="s">
        <v>476</v>
      </c>
      <c r="C51" s="75">
        <v>1267052.22</v>
      </c>
      <c r="D51" s="75">
        <v>281567.15999999997</v>
      </c>
    </row>
    <row r="52" spans="1:5" x14ac:dyDescent="0.2">
      <c r="A52" s="74">
        <v>5515</v>
      </c>
      <c r="B52" s="70" t="s">
        <v>477</v>
      </c>
      <c r="C52" s="75">
        <v>2545932.38</v>
      </c>
      <c r="D52" s="75">
        <v>546109.68999999994</v>
      </c>
    </row>
    <row r="53" spans="1:5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5" x14ac:dyDescent="0.2">
      <c r="A54" s="74">
        <v>5517</v>
      </c>
      <c r="B54" s="70" t="s">
        <v>479</v>
      </c>
      <c r="C54" s="75">
        <v>59124.15</v>
      </c>
      <c r="D54" s="75">
        <v>13138.7</v>
      </c>
    </row>
    <row r="55" spans="1:5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5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5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5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5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5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5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5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5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5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690.98</v>
      </c>
      <c r="D69" s="75">
        <v>6.91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690.98</v>
      </c>
      <c r="D77" s="75">
        <v>6.91</v>
      </c>
    </row>
    <row r="78" spans="1:4" x14ac:dyDescent="0.2">
      <c r="A78" s="74">
        <v>5600</v>
      </c>
      <c r="B78" s="70" t="s">
        <v>112</v>
      </c>
      <c r="C78" s="75">
        <v>5032358.54</v>
      </c>
      <c r="D78" s="75">
        <v>778601.3</v>
      </c>
    </row>
    <row r="79" spans="1:4" x14ac:dyDescent="0.2">
      <c r="A79" s="74">
        <v>5610</v>
      </c>
      <c r="B79" s="70" t="s">
        <v>498</v>
      </c>
      <c r="C79" s="75">
        <v>5032358.54</v>
      </c>
      <c r="D79" s="75">
        <v>778601.3</v>
      </c>
    </row>
    <row r="80" spans="1:4" x14ac:dyDescent="0.2">
      <c r="A80" s="74">
        <v>5611</v>
      </c>
      <c r="B80" s="70" t="s">
        <v>499</v>
      </c>
      <c r="C80" s="75">
        <v>5032358.54</v>
      </c>
      <c r="D80" s="75">
        <v>778601.3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2019-10-28T15:47:40Z</cp:lastPrinted>
  <dcterms:created xsi:type="dcterms:W3CDTF">2012-12-11T20:36:24Z</dcterms:created>
  <dcterms:modified xsi:type="dcterms:W3CDTF">2019-10-28T15:52:48Z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