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0A53FC91-5782-448F-82B7-5615AE149EA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E21" i="1" l="1"/>
  <c r="D19" i="1"/>
  <c r="D18" i="1"/>
  <c r="E11" i="1"/>
  <c r="D11" i="1"/>
  <c r="D9" i="1"/>
  <c r="E9" i="1"/>
  <c r="E8" i="1"/>
  <c r="D8" i="1"/>
  <c r="E7" i="1"/>
  <c r="D7" i="1"/>
  <c r="F21" i="1" l="1"/>
  <c r="G13" i="1"/>
  <c r="F13" i="1"/>
  <c r="F24" i="1" l="1"/>
  <c r="G24" i="1" s="1"/>
  <c r="F23" i="1"/>
  <c r="G23" i="1" s="1"/>
  <c r="F22" i="1"/>
  <c r="G22" i="1" s="1"/>
  <c r="G21" i="1"/>
  <c r="F20" i="1"/>
  <c r="G20" i="1" s="1"/>
  <c r="F19" i="1"/>
  <c r="G19" i="1" s="1"/>
  <c r="F18" i="1"/>
  <c r="G18" i="1" s="1"/>
  <c r="F12" i="1"/>
  <c r="G12" i="1" s="1"/>
  <c r="F11" i="1"/>
  <c r="G11" i="1" s="1"/>
  <c r="F10" i="1"/>
  <c r="G10" i="1" s="1"/>
  <c r="F9" i="1"/>
  <c r="F8" i="1"/>
  <c r="G8" i="1" s="1"/>
  <c r="F7" i="1"/>
  <c r="G7" i="1" s="1"/>
  <c r="G9" i="1" l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<sst xmlns="http://schemas.openxmlformats.org/spreadsheetml/2006/main" count="31" uniqueCount="31">
  <si>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</si>
  <si>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</si>
  <si>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</si>
  <si>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</si>
  <si>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</si>
  <si>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</si>
  <si>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</si>
  <si>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</si>
  <si>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</si>
  <si>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</si>
  <si>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</si>
  <si>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</si>
  <si>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</si>
  <si>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</si>
  <si>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</si>
  <si>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</si>
  <si>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</si>
  <si>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</si>
  <si>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</si>
  <si>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</si>
  <si>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</si>
  <si>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</si>
  <si>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</si>
  <si>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</si>
  <si>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</si>
  <si>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</si>
  <si>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</si>
  <si>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</si>
  <si>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</si>
  <si>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</si>
  <si>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SISTEMA DE AGUA POTABLE Y ALCANTARILLADO DE SILAO
Estado Analítico del Activo
Del 01 DE ABRIL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</si>
</sst>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7" fillId="0" borderId="0" xfId="7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0" fillId="0" borderId="0" xfId="0" applyNumberFormat="1" applyProtection="1">
      <protection locked="0"/>
    </xf>
    <xf numFmtId="4" fontId="2" fillId="3" borderId="11" xfId="8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G7" sqref="G7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9" ht="39.950000000000003" customHeight="1" x14ac:dyDescent="0.2">
      <c r="A1" s="27" t="s">
        <v>30</v>
      </c>
      <c r="B1" s="28"/>
      <c r="C1" s="28"/>
      <c r="D1" s="28"/>
      <c r="E1" s="28"/>
      <c r="F1" s="28"/>
      <c r="G1" s="29"/>
    </row>
    <row r="2" spans="1:9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9" x14ac:dyDescent="0.2">
      <c r="A3" s="4"/>
      <c r="B3" s="5"/>
      <c r="C3" s="11"/>
      <c r="D3" s="11"/>
      <c r="E3" s="11"/>
      <c r="F3" s="11"/>
      <c r="G3" s="12"/>
    </row>
    <row r="4" spans="1:9" x14ac:dyDescent="0.2">
      <c r="A4" s="16" t="s">
        <v>0</v>
      </c>
      <c r="B4" s="2"/>
      <c r="C4" s="13"/>
      <c r="D4" s="13"/>
      <c r="E4" s="13"/>
      <c r="F4" s="13"/>
      <c r="G4" s="13"/>
    </row>
    <row r="5" spans="1:9" x14ac:dyDescent="0.2">
      <c r="A5" s="16"/>
      <c r="B5" s="2"/>
      <c r="C5" s="13"/>
      <c r="D5" s="13"/>
      <c r="E5" s="13"/>
      <c r="F5" s="13"/>
      <c r="G5" s="13"/>
    </row>
    <row r="6" spans="1:9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9" x14ac:dyDescent="0.2">
      <c r="A7" s="3">
        <v>1110</v>
      </c>
      <c r="B7" s="7" t="s">
        <v>9</v>
      </c>
      <c r="C7" s="13">
        <v>44759896.960000001</v>
      </c>
      <c r="D7" s="13">
        <f>18023439.4+19845567.42+17298063.18+11552287.29+15068232.21+20668440.31</f>
        <v>102456029.81</v>
      </c>
      <c r="E7" s="13">
        <f>16101847.05+15530902.93+19920319.8+14731507.7+17486766.54+15210276.57</f>
        <v>98981620.590000004</v>
      </c>
      <c r="F7" s="13">
        <f>+C7+D7-E7</f>
        <v>48234306.180000007</v>
      </c>
      <c r="G7" s="13">
        <f>F7-C7</f>
        <v>3474409.2200000063</v>
      </c>
    </row>
    <row r="8" spans="1:9" x14ac:dyDescent="0.2">
      <c r="A8" s="3">
        <v>1120</v>
      </c>
      <c r="B8" s="7" t="s">
        <v>10</v>
      </c>
      <c r="C8" s="13">
        <v>6929943.0300000003</v>
      </c>
      <c r="D8" s="13">
        <f>2709737+1449747.42+1487729.33+1339654.86+2425110.78+1631869.15</f>
        <v>11043848.540000001</v>
      </c>
      <c r="E8" s="13">
        <f>1346992.18+1515146.6+1396778.12+1494771.24+2164077.94+1915420.11</f>
        <v>9833186.1899999995</v>
      </c>
      <c r="F8" s="13">
        <f t="shared" ref="F8:F13" si="0">+C8+D8-E8</f>
        <v>8140605.3800000008</v>
      </c>
      <c r="G8" s="13">
        <f t="shared" ref="G8:G13" si="1">F8-C8</f>
        <v>1210662.3500000006</v>
      </c>
    </row>
    <row r="9" spans="1:9" x14ac:dyDescent="0.2">
      <c r="A9" s="3">
        <v>1130</v>
      </c>
      <c r="B9" s="7" t="s">
        <v>11</v>
      </c>
      <c r="C9" s="13">
        <v>1745477.29</v>
      </c>
      <c r="D9" s="26">
        <f>392155.25+215682.15+258038.37+1517263.83+2559457.64+486757.9</f>
        <v>5429355.1400000006</v>
      </c>
      <c r="E9" s="26">
        <f>842790.95+616563.13+659837.66+468187.36+2041625.77+483105.9</f>
        <v>5112110.7700000005</v>
      </c>
      <c r="F9" s="26">
        <f t="shared" si="0"/>
        <v>2062721.6600000001</v>
      </c>
      <c r="G9" s="13">
        <f t="shared" si="1"/>
        <v>317244.37000000011</v>
      </c>
    </row>
    <row r="10" spans="1:9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  <c r="I10" s="25"/>
    </row>
    <row r="11" spans="1:9" x14ac:dyDescent="0.2">
      <c r="A11" s="3">
        <v>1150</v>
      </c>
      <c r="B11" s="7" t="s">
        <v>2</v>
      </c>
      <c r="C11" s="13">
        <v>3357918.4</v>
      </c>
      <c r="D11" s="13">
        <f>30606.01+653165.69+783465.96+299060.71+717326.33+657160.31</f>
        <v>3140785.01</v>
      </c>
      <c r="E11" s="13">
        <f>378584.27+263395.7+606691.14+593526.36+1485626.1+36266.5</f>
        <v>3364090.07</v>
      </c>
      <c r="F11" s="13">
        <f t="shared" si="0"/>
        <v>3134613.3400000003</v>
      </c>
      <c r="G11" s="13">
        <f t="shared" si="1"/>
        <v>-223305.05999999959</v>
      </c>
    </row>
    <row r="12" spans="1:9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9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9" x14ac:dyDescent="0.2">
      <c r="A14" s="3"/>
      <c r="B14" s="7"/>
      <c r="C14" s="13"/>
      <c r="D14" s="13"/>
      <c r="E14" s="13"/>
      <c r="F14" s="13"/>
      <c r="G14" s="13"/>
    </row>
    <row r="15" spans="1:9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9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114003449.86</v>
      </c>
      <c r="D18" s="14">
        <f>1068951.09+427290.79+1286032.44+427440</f>
        <v>3209714.3200000003</v>
      </c>
      <c r="E18" s="14">
        <v>0</v>
      </c>
      <c r="F18" s="13">
        <f t="shared" ref="F18:F24" si="2">+C18+D18-E18</f>
        <v>117213164.18000001</v>
      </c>
      <c r="G18" s="13">
        <f t="shared" ref="G18:G24" si="3">F18-C18</f>
        <v>3209714.3200000077</v>
      </c>
    </row>
    <row r="19" spans="1:7" x14ac:dyDescent="0.2">
      <c r="A19" s="3">
        <v>1240</v>
      </c>
      <c r="B19" s="7" t="s">
        <v>18</v>
      </c>
      <c r="C19" s="13">
        <v>35178058.75</v>
      </c>
      <c r="D19" s="13">
        <f>146500+57960.97+181269.4+383108.05+1166756.47+290642.6</f>
        <v>2226237.4899999998</v>
      </c>
      <c r="E19" s="13">
        <v>0</v>
      </c>
      <c r="F19" s="13">
        <f t="shared" si="2"/>
        <v>37404296.240000002</v>
      </c>
      <c r="G19" s="13">
        <f t="shared" si="3"/>
        <v>2226237.4900000021</v>
      </c>
    </row>
    <row r="20" spans="1:7" x14ac:dyDescent="0.2">
      <c r="A20" s="3">
        <v>1250</v>
      </c>
      <c r="B20" s="7" t="s">
        <v>19</v>
      </c>
      <c r="C20" s="13">
        <v>1576680.51</v>
      </c>
      <c r="D20" s="13">
        <v>0</v>
      </c>
      <c r="E20" s="13">
        <v>0</v>
      </c>
      <c r="F20" s="13">
        <f t="shared" si="2"/>
        <v>1576680.51</v>
      </c>
      <c r="G20" s="13">
        <f t="shared" si="3"/>
        <v>0</v>
      </c>
    </row>
    <row r="21" spans="1:7" x14ac:dyDescent="0.2">
      <c r="A21" s="3">
        <v>1260</v>
      </c>
      <c r="B21" s="7" t="s">
        <v>20</v>
      </c>
      <c r="C21" s="13">
        <v>23699544.079999998</v>
      </c>
      <c r="D21" s="13">
        <v>0</v>
      </c>
      <c r="E21" s="13">
        <f>422840.2+422384.17+421940.1+426635.29+432271.15+435787.56</f>
        <v>2561858.4700000002</v>
      </c>
      <c r="F21" s="13">
        <f>+C21-D21+E21</f>
        <v>26261402.549999997</v>
      </c>
      <c r="G21" s="13">
        <f t="shared" si="3"/>
        <v>2561858.4699999988</v>
      </c>
    </row>
    <row r="22" spans="1:7" x14ac:dyDescent="0.2">
      <c r="A22" s="3">
        <v>1270</v>
      </c>
      <c r="B22" s="7" t="s">
        <v>21</v>
      </c>
      <c r="C22" s="13">
        <v>368406.15</v>
      </c>
      <c r="D22" s="13">
        <v>0</v>
      </c>
      <c r="E22" s="13">
        <v>0</v>
      </c>
      <c r="F22" s="13">
        <f t="shared" si="2"/>
        <v>368406.15</v>
      </c>
      <c r="G22" s="13">
        <f t="shared" si="3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2"/>
        <v>0</v>
      </c>
      <c r="G23" s="13">
        <f t="shared" si="3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3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6" spans="1:7" x14ac:dyDescent="0.2">
      <c r="B26" s="19" t="s">
        <v>25</v>
      </c>
      <c r="C26" s="19"/>
      <c r="D26" s="19"/>
      <c r="E26" s="19"/>
      <c r="F26" s="19"/>
      <c r="G26"/>
    </row>
    <row r="27" spans="1:7" x14ac:dyDescent="0.2">
      <c r="B27" s="20"/>
      <c r="C27" s="20"/>
      <c r="D27" s="21"/>
      <c r="E27" s="21"/>
      <c r="F27" s="21"/>
      <c r="G27" s="21"/>
    </row>
    <row r="28" spans="1:7" x14ac:dyDescent="0.2">
      <c r="B28" s="20"/>
      <c r="C28" s="20"/>
      <c r="D28" s="21"/>
      <c r="E28" s="21"/>
      <c r="F28" s="21"/>
      <c r="G28" s="21"/>
    </row>
    <row r="29" spans="1:7" x14ac:dyDescent="0.2">
      <c r="B29" s="20"/>
      <c r="C29" s="20"/>
      <c r="D29" s="21"/>
      <c r="E29" s="21"/>
      <c r="F29" s="21"/>
      <c r="G29" s="21"/>
    </row>
    <row r="30" spans="1:7" x14ac:dyDescent="0.2">
      <c r="B30" s="20"/>
      <c r="C30" s="20"/>
      <c r="D30" s="21"/>
      <c r="E30" s="21"/>
      <c r="F30" s="21"/>
      <c r="G30" s="21"/>
    </row>
    <row r="31" spans="1:7" x14ac:dyDescent="0.2">
      <c r="B31" s="20"/>
      <c r="C31" s="20"/>
      <c r="D31" s="21"/>
      <c r="E31" s="21"/>
      <c r="F31" s="20"/>
      <c r="G31" s="21"/>
    </row>
    <row r="32" spans="1:7" x14ac:dyDescent="0.2">
      <c r="B32" s="22" t="s">
        <v>26</v>
      </c>
      <c r="C32" s="23"/>
      <c r="D32" s="23"/>
      <c r="E32" s="21"/>
      <c r="F32" s="30" t="s">
        <v>27</v>
      </c>
      <c r="G32" s="30"/>
    </row>
    <row r="33" spans="2:7" ht="22.5" x14ac:dyDescent="0.2">
      <c r="B33" s="24" t="s">
        <v>28</v>
      </c>
      <c r="C33" s="31"/>
      <c r="D33" s="31"/>
      <c r="E33" s="21"/>
      <c r="F33" s="31" t="s">
        <v>29</v>
      </c>
      <c r="G33" s="31"/>
    </row>
    <row r="34" spans="2:7" x14ac:dyDescent="0.2">
      <c r="B34" s="20"/>
      <c r="C34" s="20"/>
      <c r="D34" s="21"/>
      <c r="E34" s="21"/>
      <c r="F34" s="21"/>
      <c r="G34" s="21"/>
    </row>
  </sheetData>
  <sheetProtection formatCells="0" formatColumns="0" formatRows="0" autoFilter="0"/>
  <mergeCells count="4">
    <mergeCell ref="A1:G1"/>
    <mergeCell ref="F32:G32"/>
    <mergeCell ref="C33:D33"/>
    <mergeCell ref="F33:G3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2019-07-24T20:02:03Z</cp:lastPrinted>
  <dcterms:created xsi:type="dcterms:W3CDTF">2014-02-09T04:04:15Z</dcterms:created>
  <dcterms:modified xsi:type="dcterms:W3CDTF">2019-07-26T18:00:51Z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