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F7B0A207-5125-4559-910A-E8B8A19C129D}" xr6:coauthVersionLast="37" xr6:coauthVersionMax="37" xr10:uidLastSave="{00000000-0000-0000-0000-000000000000}"/>
  <bookViews>
    <workbookView xWindow="0" yWindow="0" windowWidth="28800" windowHeight="10725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EA!$A$1:$E$218</definedName>
    <definedName name="_xlnm.Print_Area" localSheetId="1">ESF!$A$1:$I$141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62" l="1"/>
  <c r="C79" i="62"/>
  <c r="C78" i="62" s="1"/>
  <c r="C69" i="62"/>
  <c r="C37" i="62"/>
  <c r="C28" i="62"/>
  <c r="C20" i="62"/>
  <c r="C96" i="60"/>
  <c r="C97" i="60"/>
  <c r="C215" i="60"/>
  <c r="C216" i="60"/>
  <c r="C183" i="60"/>
  <c r="C206" i="60"/>
  <c r="C135" i="60"/>
  <c r="C115" i="60" l="1"/>
  <c r="C105" i="60"/>
  <c r="C98" i="60"/>
  <c r="E34" i="62" l="1"/>
  <c r="E15" i="62"/>
  <c r="E14" i="62"/>
  <c r="E13" i="62"/>
  <c r="E12" i="62"/>
  <c r="E11" i="62"/>
  <c r="E10" i="62"/>
  <c r="E9" i="62"/>
  <c r="E8" i="62"/>
  <c r="A3" i="59"/>
  <c r="D26" i="64" l="1"/>
  <c r="E66" i="59" l="1"/>
  <c r="E64" i="59"/>
  <c r="D66" i="59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<sst xmlns="http://schemas.openxmlformats.org/spreadsheetml/2006/main" count="879" uniqueCount="639">
  <si>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</si>
  <si>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</si>
  <si>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</si>
  <si>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</si>
  <si>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</si>
  <si>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</si>
  <si>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</si>
  <si>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</si>
  <si>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</si>
  <si>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</si>
  <si>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</si>
  <si>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</si>
  <si>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</si>
  <si>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</si>
  <si>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</si>
  <si>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</si>
  <si>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</si>
  <si>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</si>
  <si>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</si>
  <si>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</si>
  <si>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</si>
  <si>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</si>
  <si>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</si>
  <si>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</si>
  <si>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</si>
  <si>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</si>
  <si>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</si>
  <si>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</si>
  <si>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</si>
  <si>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</si>
  <si>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</si>
  <si>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</si>
  <si>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</si>
  <si>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</si>
  <si>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</si>
  <si>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</si>
  <si>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</si>
  <si>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</si>
  <si>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</si>
  <si>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</si>
  <si>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</si>
  <si>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</si>
  <si>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</si>
  <si>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</si>
  <si>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</si>
  <si>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</si>
  <si>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</si>
  <si>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</si>
  <si>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</si>
  <si>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</si>
  <si>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</si>
  <si>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</si>
  <si>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</si>
  <si>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</si>
  <si>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</si>
  <si>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</si>
  <si>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</si>
  <si>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</si>
  <si>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</si>
  <si>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</si>
  <si>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</si>
  <si>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</si>
  <si>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</si>
  <si>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</si>
  <si>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</si>
  <si>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</si>
  <si>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</si>
  <si>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</si>
  <si>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</si>
  <si>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</si>
  <si>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</si>
  <si>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</si>
  <si>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</si>
  <si>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</si>
  <si>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</si>
  <si>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</si>
  <si>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</si>
  <si>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</si>
  <si>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</si>
  <si>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</si>
  <si>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</si>
  <si>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</si>
  <si>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</si>
  <si>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</si>
  <si>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</si>
  <si>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</si>
  <si>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</si>
  <si>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</si>
  <si>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</si>
  <si>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</si>
  <si>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</si>
  <si>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</si>
  <si>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</si>
  <si>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</si>
  <si>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</si>
  <si>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</si>
  <si>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</si>
  <si>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</si>
  <si>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</si>
  <si>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</si>
  <si>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</si>
  <si>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</si>
  <si>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</si>
  <si>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</si>
  <si>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</si>
  <si>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</si>
  <si>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</si>
  <si>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</si>
  <si>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</si>
  <si>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</si>
  <si>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</si>
  <si>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</si>
  <si>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</si>
  <si>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</si>
  <si>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</si>
  <si>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</si>
  <si>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</si>
  <si>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</si>
  <si>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</si>
  <si>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</si>
  <si>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</si>
  <si>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</si>
  <si>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</si>
  <si>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</si>
  <si>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</si>
  <si>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</si>
  <si>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</si>
  <si>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</si>
  <si>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</si>
  <si>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</si>
  <si>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</si>
  <si>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</si>
  <si>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</si>
  <si>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</si>
  <si>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</si>
  <si>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</si>
  <si>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</si>
  <si>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</si>
  <si>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</si>
  <si>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</si>
  <si>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</si>
  <si>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</si>
  <si>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</si>
  <si>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</si>
  <si>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</si>
  <si>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</si>
  <si>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</si>
  <si>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</si>
  <si>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</si>
  <si>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</si>
  <si>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</si>
  <si>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</si>
  <si>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</si>
  <si>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</si>
  <si>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</si>
  <si>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</si>
  <si>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</si>
  <si>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</si>
  <si>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</si>
  <si>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</si>
  <si>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</si>
  <si>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</si>
  <si>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</si>
  <si>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</si>
  <si>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</si>
  <si>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</si>
  <si>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</si>
  <si>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</si>
  <si>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</si>
  <si>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</si>
  <si>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</si>
  <si>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</si>
  <si>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</si>
  <si>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</si>
  <si>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</si>
  <si>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</si>
  <si>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</si>
  <si>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</si>
  <si>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</si>
  <si>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</si>
  <si>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</si>
  <si>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</si>
  <si>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</si>
  <si>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</si>
  <si>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</si>
  <si>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</si>
  <si>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</si>
  <si>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</si>
  <si>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</si>
  <si>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</si>
  <si>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</si>
  <si>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</si>
  <si>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</si>
  <si>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</si>
  <si>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</si>
  <si>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</si>
  <si>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</si>
  <si>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</si>
  <si>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</si>
  <si>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</si>
  <si>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</si>
  <si>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</si>
  <si>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</si>
  <si>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</si>
  <si>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</si>
  <si>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</si>
  <si>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</si>
  <si>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</si>
  <si>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</si>
  <si>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</si>
  <si>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</si>
  <si>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</si>
  <si>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</si>
  <si>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</si>
  <si>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</si>
  <si>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</si>
  <si>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</si>
  <si>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</si>
  <si>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</si>
  <si>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</si>
  <si>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</si>
  <si>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</si>
  <si>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</si>
  <si>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</si>
  <si>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</si>
  <si>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</si>
  <si>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</si>
  <si>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</si>
  <si>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</si>
  <si>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</si>
  <si>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</si>
  <si>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</si>
  <si>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</si>
  <si>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</si>
  <si>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</si>
  <si>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</si>
  <si>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</si>
  <si>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</si>
  <si>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</si>
  <si>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</si>
  <si>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</si>
  <si>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</si>
  <si>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</si>
  <si>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</si>
  <si>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</si>
  <si>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</si>
  <si>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</si>
  <si>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</si>
  <si>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</si>
  <si>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</si>
  <si>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</si>
  <si>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</si>
  <si>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</si>
  <si>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</si>
  <si>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</si>
  <si>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</si>
  <si>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</si>
  <si>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</si>
  <si>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</si>
  <si>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</si>
  <si>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</si>
  <si>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</si>
  <si>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</si>
  <si>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</si>
  <si>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</si>
  <si>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</si>
  <si>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</si>
  <si>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</si>
  <si>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</si>
  <si>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</si>
  <si>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</si>
  <si>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</si>
  <si>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</si>
  <si>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</si>
  <si>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</si>
  <si>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</si>
  <si>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</si>
  <si>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</si>
  <si>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</si>
  <si>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</si>
  <si>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</si>
  <si>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</si>
  <si>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</si>
  <si>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</si>
  <si>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</si>
  <si>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</si>
  <si>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</si>
  <si>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</si>
  <si>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</si>
  <si>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</si>
  <si>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</si>
  <si>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</si>
  <si>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</si>
  <si>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</si>
  <si>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</si>
  <si>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</si>
  <si>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</si>
  <si>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</si>
  <si>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</si>
  <si>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</si>
  <si>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</si>
  <si>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</si>
  <si>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</si>
  <si>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</si>
  <si>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</si>
  <si>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</si>
  <si>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</si>
  <si>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</si>
  <si>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</si>
  <si>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</si>
  <si>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</si>
  <si>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</si>
  <si>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</si>
  <si>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</si>
  <si>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</si>
  <si>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</si>
  <si>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</si>
  <si>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</si>
  <si>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</si>
  <si>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</si>
  <si>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</si>
  <si>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</si>
  <si>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</si>
  <si>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</si>
  <si>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</si>
  <si>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</si>
  <si>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</si>
  <si>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</si>
  <si>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</si>
  <si>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</si>
  <si>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</si>
  <si>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</si>
  <si>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</si>
  <si>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</si>
  <si>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</si>
  <si>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</si>
  <si>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</si>
  <si>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</si>
  <si>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</si>
  <si>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</si>
  <si>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</si>
  <si>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</si>
  <si>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</si>
  <si>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</si>
  <si>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</si>
  <si>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</si>
  <si>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</si>
  <si>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</si>
  <si>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</si>
  <si>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</si>
  <si>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</si>
  <si>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</si>
  <si>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</si>
  <si>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</si>
  <si>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</si>
  <si>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</si>
  <si>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</si>
  <si>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</si>
  <si>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</si>
  <si>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</si>
  <si>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</si>
  <si>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</si>
  <si>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</si>
  <si>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</si>
  <si>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</si>
  <si>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</si>
  <si>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</si>
  <si>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</si>
  <si>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</si>
  <si>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</si>
  <si>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</si>
  <si>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</si>
  <si>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</si>
  <si>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</si>
  <si>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</si>
  <si>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</si>
  <si>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</si>
  <si>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</si>
  <si>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</si>
  <si>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</si>
  <si>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</si>
  <si>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</si>
  <si>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</si>
  <si>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</si>
  <si>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</si>
  <si>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</si>
  <si>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</si>
  <si>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</si>
  <si>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</si>
  <si>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</si>
  <si>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</si>
  <si>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</si>
  <si>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</si>
  <si>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</si>
  <si>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</si>
  <si>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</si>
  <si>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</si>
  <si>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</si>
  <si>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</si>
  <si>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</si>
  <si>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</si>
  <si>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</si>
  <si>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</si>
  <si>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</si>
  <si>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</si>
  <si>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</si>
  <si>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</si>
  <si>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</si>
  <si>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</si>
  <si>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</si>
  <si>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</si>
  <si>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</si>
  <si>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</si>
  <si>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</si>
  <si>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</si>
  <si>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</si>
  <si>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</si>
  <si>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</si>
  <si>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</si>
  <si>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</si>
  <si>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</si>
  <si>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</si>
  <si>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</si>
  <si>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</si>
  <si>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</si>
  <si>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</si>
  <si>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</si>
  <si>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</si>
  <si>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</si>
  <si>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</si>
  <si>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</si>
  <si>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</si>
  <si>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</si>
  <si>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</si>
  <si>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</si>
  <si>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</si>
  <si>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</si>
  <si>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</si>
  <si>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</si>
  <si>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</si>
  <si>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</si>
  <si>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</si>
  <si>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</si>
  <si>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</si>
  <si>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</si>
  <si>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</si>
  <si>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</si>
  <si>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</si>
  <si>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</si>
  <si>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</si>
  <si>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</si>
  <si>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</si>
  <si>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</si>
  <si>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</si>
  <si>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</si>
  <si>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</si>
  <si>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</si>
  <si>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</si>
  <si>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</si>
  <si>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</si>
  <si>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</si>
  <si>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</si>
  <si>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</si>
  <si>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</si>
  <si>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</si>
  <si>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</si>
  <si>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</si>
  <si>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</si>
  <si>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</si>
  <si>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</si>
  <si>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</si>
  <si>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</si>
  <si>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</si>
  <si>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</si>
  <si>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</si>
  <si>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</si>
  <si>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</si>
  <si>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</si>
  <si>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</si>
  <si>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</si>
  <si>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</si>
  <si>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</si>
  <si>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</si>
  <si>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</si>
  <si>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</si>
  <si>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</si>
  <si>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</si>
  <si>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</si>
  <si>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</si>
  <si>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</si>
  <si>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</si>
  <si>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</si>
  <si>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</si>
  <si>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</si>
  <si>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</si>
  <si>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</si>
  <si>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</si>
  <si>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</si>
  <si>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</si>
  <si>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</si>
  <si>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</si>
  <si>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</si>
  <si>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</si>
  <si>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</si>
  <si>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</si>
  <si>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</si>
  <si>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</si>
  <si>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</si>
  <si>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</si>
  <si>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</si>
  <si>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</si>
  <si>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</si>
  <si>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</si>
  <si>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</si>
  <si>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</si>
  <si>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</si>
  <si>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</si>
  <si>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</si>
  <si>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</si>
  <si>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</si>
  <si>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</si>
  <si>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</si>
  <si>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</si>
  <si>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</si>
  <si>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</si>
  <si>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</si>
  <si>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</si>
  <si>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</si>
  <si>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</si>
  <si>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</si>
  <si>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</si>
  <si>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</si>
  <si>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</si>
  <si>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</si>
  <si>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</si>
  <si>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</si>
  <si>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</si>
  <si>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</si>
  <si>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</si>
  <si>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</si>
  <si>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</si>
  <si>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</si>
  <si>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</si>
  <si>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</si>
  <si>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</si>
  <si>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</si>
  <si>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</si>
  <si>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</si>
  <si>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</si>
  <si>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</si>
  <si>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</si>
  <si>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</si>
  <si>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</si>
  <si>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</si>
  <si>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</si>
  <si>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</si>
  <si>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</si>
  <si>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</si>
  <si>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</si>
  <si>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</si>
  <si>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</si>
  <si>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</si>
  <si>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</si>
  <si>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</si>
  <si>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</si>
  <si>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</si>
  <si>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</si>
  <si>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</si>
  <si>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</si>
  <si>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</si>
  <si>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</si>
  <si>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</si>
  <si>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</si>
  <si>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</si>
  <si>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</si>
  <si>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</si>
  <si>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</si>
  <si>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</si>
  <si>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</si>
  <si>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</si>
  <si>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</si>
  <si>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</si>
  <si>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</si>
  <si>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</si>
  <si>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</si>
  <si>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</si>
  <si>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</si>
  <si>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</si>
  <si>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</si>
  <si>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</si>
  <si>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</si>
  <si>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</si>
  <si>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</si>
  <si>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</si>
  <si>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</si>
  <si>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</si>
  <si>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</si>
  <si>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</si>
  <si>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</si>
  <si>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</si>
  <si>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</si>
  <si>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</si>
  <si>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</si>
  <si>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</si>
  <si>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</si>
  <si>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</si>
  <si>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</si>
  <si>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</si>
  <si>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</si>
  <si>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</si>
  <si>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</si>
  <si>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</si>
  <si>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</si>
  <si>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</si>
  <si>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</si>
  <si>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</si>
  <si>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</si>
  <si>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</si>
  <si>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</si>
  <si>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</si>
  <si>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</si>
  <si>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</si>
  <si>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</si>
  <si>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</si>
  <si>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</si>
  <si>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</si>
  <si>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</si>
  <si>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</si>
  <si>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DE SILAO</t>
  </si>
  <si>
    <t>Mesa de dinero</t>
  </si>
  <si>
    <t xml:space="preserve">Corresponde al pago de sueldos al personal directivo, adminstrativo y operativo de confianza, que representa el 58% del total de la plantilla de personal. </t>
  </si>
  <si>
    <t>Municipal</t>
  </si>
  <si>
    <t>Mensual</t>
  </si>
  <si>
    <t>Representa los gastos necesarios para la operación del Sistema</t>
  </si>
  <si>
    <t>Propios</t>
  </si>
  <si>
    <t>Promedio</t>
  </si>
  <si>
    <t>Representa los gastos realizados para la adquisición de todo lo necesarios para la operación del Sistema</t>
  </si>
  <si>
    <t>Bajo protesta de decir verdad declaramos que los Estados Financieros y sus notas, son razonablemente correctos y son responsabilidad del emisor.</t>
  </si>
  <si>
    <t>Correspondiente del 01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</si>
</sst>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0" fontId="8" fillId="0" borderId="1" xfId="7" applyNumberFormat="1" applyFont="1" applyFill="1" applyBorder="1" applyAlignment="1">
      <alignment wrapText="1"/>
    </xf>
    <xf numFmtId="43" fontId="14" fillId="0" borderId="0" xfId="12" applyFont="1"/>
    <xf numFmtId="43" fontId="14" fillId="0" borderId="0" xfId="9" applyNumberFormat="1" applyFont="1"/>
    <xf numFmtId="0" fontId="14" fillId="10" borderId="0" xfId="8" applyFont="1" applyFill="1"/>
    <xf numFmtId="4" fontId="14" fillId="10" borderId="0" xfId="8" applyNumberFormat="1" applyFont="1" applyFill="1"/>
    <xf numFmtId="43" fontId="14" fillId="10" borderId="0" xfId="12" applyFont="1" applyFill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4" fontId="13" fillId="0" borderId="0" xfId="8" applyNumberFormat="1" applyFont="1"/>
    <xf numFmtId="4" fontId="13" fillId="10" borderId="0" xfId="9" applyNumberFormat="1" applyFont="1" applyFill="1"/>
    <xf numFmtId="4" fontId="13" fillId="0" borderId="0" xfId="9" applyNumberFormat="1" applyFont="1"/>
    <xf numFmtId="0" fontId="3" fillId="0" borderId="0" xfId="3" applyFont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4" xfId="4" xr:uid="{00000000-0005-0000-0000-000009000000}"/>
    <cellStyle name="Normal 5" xfId="5" xr:uid="{00000000-0005-0000-0000-00000A000000}"/>
    <cellStyle name="Normal 56" xfId="6" xr:uid="{00000000-0005-0000-0000-00000B000000}"/>
    <cellStyle name="Porcentaje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14</xdr:row>
      <xdr:rowOff>38100</xdr:rowOff>
    </xdr:from>
    <xdr:ext cx="9305926" cy="312420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10C25F-D9F6-4284-8BB5-F92E1CB93FC2}"/>
            </a:ext>
          </a:extLst>
        </xdr:cNvPr>
        <xdr:cNvSpPr/>
      </xdr:nvSpPr>
      <xdr:spPr>
        <a:xfrm>
          <a:off x="771525" y="2324100"/>
          <a:ext cx="9305926" cy="31242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 de contabilidad gubernamental del organismo integra en forma automática el ejercicio presupuestario con la operación contable, por lo que no se utilizan cuentas de orden presupuestario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I54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24" sqref="B24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4" t="s">
        <v>628</v>
      </c>
      <c r="B1" s="164"/>
      <c r="C1" s="73"/>
      <c r="D1" s="70" t="s">
        <v>288</v>
      </c>
      <c r="E1" s="71">
        <v>2018</v>
      </c>
    </row>
    <row r="2" spans="1:5" ht="18.95" customHeight="1" x14ac:dyDescent="0.2">
      <c r="A2" s="165" t="s">
        <v>627</v>
      </c>
      <c r="B2" s="165"/>
      <c r="C2" s="93"/>
      <c r="D2" s="70" t="s">
        <v>290</v>
      </c>
      <c r="E2" s="73" t="s">
        <v>291</v>
      </c>
    </row>
    <row r="3" spans="1:5" ht="18.95" customHeight="1" x14ac:dyDescent="0.2">
      <c r="A3" s="166" t="s">
        <v>638</v>
      </c>
      <c r="B3" s="166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9" x14ac:dyDescent="0.2">
      <c r="A33" s="146" t="s">
        <v>90</v>
      </c>
      <c r="B33" s="147" t="s">
        <v>85</v>
      </c>
    </row>
    <row r="34" spans="1:9" x14ac:dyDescent="0.2">
      <c r="A34" s="146" t="s">
        <v>91</v>
      </c>
      <c r="B34" s="147" t="s">
        <v>86</v>
      </c>
    </row>
    <row r="35" spans="1:9" x14ac:dyDescent="0.2">
      <c r="A35" s="40"/>
      <c r="B35" s="43"/>
    </row>
    <row r="36" spans="1:9" x14ac:dyDescent="0.2">
      <c r="A36" s="40"/>
      <c r="B36" s="41" t="s">
        <v>88</v>
      </c>
    </row>
    <row r="37" spans="1:9" x14ac:dyDescent="0.2">
      <c r="A37" s="40" t="s">
        <v>89</v>
      </c>
      <c r="B37" s="147" t="s">
        <v>36</v>
      </c>
    </row>
    <row r="38" spans="1:9" x14ac:dyDescent="0.2">
      <c r="A38" s="40"/>
      <c r="B38" s="147" t="s">
        <v>37</v>
      </c>
    </row>
    <row r="39" spans="1:9" ht="12" thickBot="1" x14ac:dyDescent="0.25">
      <c r="A39" s="44"/>
      <c r="B39" s="45"/>
    </row>
    <row r="41" spans="1:9" ht="15" customHeight="1" x14ac:dyDescent="0.2">
      <c r="A41" s="159" t="s">
        <v>637</v>
      </c>
      <c r="B41" s="159"/>
      <c r="C41" s="159"/>
      <c r="D41" s="159"/>
      <c r="E41" s="159"/>
      <c r="F41" s="159"/>
      <c r="G41" s="159"/>
      <c r="H41" s="159"/>
      <c r="I41" s="159"/>
    </row>
    <row r="46" spans="1:9" x14ac:dyDescent="0.2">
      <c r="A46" s="154"/>
      <c r="B46" s="154"/>
      <c r="C46" s="155"/>
      <c r="D46" s="155"/>
      <c r="E46" s="155"/>
      <c r="F46" s="155"/>
    </row>
    <row r="47" spans="1:9" x14ac:dyDescent="0.2">
      <c r="A47" s="154"/>
      <c r="B47" s="156"/>
      <c r="C47" s="155"/>
      <c r="D47" s="155"/>
      <c r="E47" s="154"/>
      <c r="F47" s="155"/>
    </row>
    <row r="48" spans="1:9" x14ac:dyDescent="0.2">
      <c r="A48" s="154"/>
      <c r="B48" s="154"/>
      <c r="C48" s="155"/>
      <c r="D48" s="155"/>
      <c r="E48" s="155"/>
      <c r="F48" s="155"/>
    </row>
    <row r="49" spans="1:9" x14ac:dyDescent="0.2">
      <c r="A49" s="154"/>
      <c r="B49" s="154"/>
      <c r="C49" s="155"/>
      <c r="D49" s="155"/>
      <c r="E49" s="155"/>
      <c r="F49" s="155"/>
    </row>
    <row r="50" spans="1:9" x14ac:dyDescent="0.2">
      <c r="A50" s="154"/>
      <c r="B50" s="154"/>
      <c r="C50" s="155"/>
      <c r="D50" s="155"/>
      <c r="E50" s="154"/>
      <c r="F50" s="155"/>
    </row>
    <row r="51" spans="1:9" ht="15.75" customHeight="1" x14ac:dyDescent="0.2">
      <c r="A51" s="154"/>
      <c r="B51" s="154"/>
      <c r="C51" s="157"/>
      <c r="D51" s="155"/>
      <c r="E51" s="155"/>
      <c r="F51" s="155"/>
      <c r="G51" s="155"/>
      <c r="H51" s="155"/>
      <c r="I51" s="155"/>
    </row>
    <row r="52" spans="1:9" ht="31.5" customHeight="1" x14ac:dyDescent="0.2">
      <c r="A52" s="158"/>
      <c r="B52" s="158"/>
      <c r="C52" s="163"/>
      <c r="D52" s="163"/>
      <c r="E52" s="163"/>
      <c r="F52" s="163"/>
      <c r="G52" s="163"/>
      <c r="H52" s="163"/>
      <c r="I52" s="163"/>
    </row>
    <row r="53" spans="1:9" x14ac:dyDescent="0.2">
      <c r="A53" s="154"/>
      <c r="B53" s="154"/>
      <c r="C53" s="155"/>
      <c r="D53" s="155"/>
      <c r="E53" s="155"/>
      <c r="F53" s="155"/>
    </row>
    <row r="54" spans="1:9" x14ac:dyDescent="0.2">
      <c r="A54" s="154"/>
      <c r="B54" s="154"/>
      <c r="C54" s="155"/>
      <c r="D54" s="155"/>
      <c r="E54" s="155"/>
      <c r="F54" s="155"/>
    </row>
  </sheetData>
  <sheetProtection formatCells="0" formatColumns="0" formatRows="0" autoFilter="0" pivotTables="0"/>
  <mergeCells count="4">
    <mergeCell ref="C52:I52"/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workbookViewId="0">
      <selection activeCell="D7" sqref="D7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70" t="str">
        <f>'Notas a los Edos Financieros'!A1</f>
        <v>SISTEMA DE AGUA POTABLE Y ALCANTARILLADO DE SILAO</v>
      </c>
      <c r="B1" s="170"/>
      <c r="C1" s="170"/>
      <c r="D1" s="170"/>
    </row>
    <row r="2" spans="1:4" s="94" customFormat="1" ht="18.95" customHeight="1" x14ac:dyDescent="0.25">
      <c r="A2" s="170" t="s">
        <v>624</v>
      </c>
      <c r="B2" s="170"/>
      <c r="C2" s="170"/>
      <c r="D2" s="170"/>
    </row>
    <row r="3" spans="1:4" s="94" customFormat="1" ht="18.95" customHeight="1" x14ac:dyDescent="0.25">
      <c r="A3" s="170" t="str">
        <f>'Notas a los Edos Financieros'!A3</f>
        <v>Correspondiente del 01 al 30 DE SEPTIEMBRE DE 2018</v>
      </c>
      <c r="B3" s="170"/>
      <c r="C3" s="170"/>
      <c r="D3" s="170"/>
    </row>
    <row r="4" spans="1:4" s="97" customFormat="1" ht="18.95" customHeight="1" x14ac:dyDescent="0.2">
      <c r="A4" s="171" t="s">
        <v>620</v>
      </c>
      <c r="B4" s="171"/>
      <c r="C4" s="171"/>
      <c r="D4" s="171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77367801.159999996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77367801.159999996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showGridLines="0" tabSelected="1" workbookViewId="0">
      <selection activeCell="H33" sqref="H33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72" t="str">
        <f>'Notas a los Edos Financieros'!A1</f>
        <v>SISTEMA DE AGUA POTABLE Y ALCANTARILLADO DE SILAO</v>
      </c>
      <c r="B1" s="172"/>
      <c r="C1" s="172"/>
      <c r="D1" s="172"/>
    </row>
    <row r="2" spans="1:4" s="124" customFormat="1" ht="18.95" customHeight="1" x14ac:dyDescent="0.25">
      <c r="A2" s="172" t="s">
        <v>625</v>
      </c>
      <c r="B2" s="172"/>
      <c r="C2" s="172"/>
      <c r="D2" s="172"/>
    </row>
    <row r="3" spans="1:4" s="124" customFormat="1" ht="18.95" customHeight="1" x14ac:dyDescent="0.25">
      <c r="A3" s="172" t="str">
        <f>'Notas a los Edos Financieros'!A3</f>
        <v>Correspondiente del 01 al 30 DE SEPTIEMBRE DE 2018</v>
      </c>
      <c r="B3" s="172"/>
      <c r="C3" s="172"/>
      <c r="D3" s="172"/>
    </row>
    <row r="4" spans="1:4" s="125" customFormat="1" x14ac:dyDescent="0.2">
      <c r="A4" s="173"/>
      <c r="B4" s="173"/>
      <c r="C4" s="173"/>
      <c r="D4" s="173"/>
    </row>
    <row r="5" spans="1:4" x14ac:dyDescent="0.2">
      <c r="A5" s="126" t="s">
        <v>168</v>
      </c>
      <c r="B5" s="127"/>
      <c r="C5" s="128"/>
      <c r="D5" s="129">
        <v>49952367.009999998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7416785.8600000003</v>
      </c>
    </row>
    <row r="8" spans="1:4" x14ac:dyDescent="0.2">
      <c r="A8" s="110"/>
      <c r="B8" s="135" t="s">
        <v>166</v>
      </c>
      <c r="C8" s="112">
        <v>173903.74</v>
      </c>
      <c r="D8" s="136"/>
    </row>
    <row r="9" spans="1:4" x14ac:dyDescent="0.2">
      <c r="A9" s="110"/>
      <c r="B9" s="135" t="s">
        <v>165</v>
      </c>
      <c r="C9" s="112">
        <v>25031.62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1410203.49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513150.33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1400000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3894496.68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12753025.809999999</v>
      </c>
    </row>
    <row r="27" spans="1:4" x14ac:dyDescent="0.2">
      <c r="A27" s="110"/>
      <c r="B27" s="135" t="s">
        <v>133</v>
      </c>
      <c r="C27" s="112">
        <v>3763660.17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118.55</v>
      </c>
      <c r="D32" s="137"/>
    </row>
    <row r="33" spans="1:4" x14ac:dyDescent="0.2">
      <c r="A33" s="110"/>
      <c r="B33" s="138" t="s">
        <v>148</v>
      </c>
      <c r="C33" s="120">
        <v>8989247.0899999999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55288606.959999993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H33" sqref="H33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9" t="str">
        <f>'Notas a los Edos Financieros'!A1</f>
        <v>SISTEMA DE AGUA POTABLE Y ALCANTARILLADO DE SILAO</v>
      </c>
      <c r="B1" s="174"/>
      <c r="C1" s="174"/>
      <c r="D1" s="174"/>
      <c r="E1" s="174"/>
      <c r="F1" s="174"/>
      <c r="G1" s="84" t="s">
        <v>288</v>
      </c>
      <c r="H1" s="85">
        <f>'Notas a los Edos Financieros'!E1</f>
        <v>2018</v>
      </c>
    </row>
    <row r="2" spans="1:10" ht="18.95" customHeight="1" x14ac:dyDescent="0.2">
      <c r="A2" s="169" t="s">
        <v>626</v>
      </c>
      <c r="B2" s="174"/>
      <c r="C2" s="174"/>
      <c r="D2" s="174"/>
      <c r="E2" s="174"/>
      <c r="F2" s="174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75" t="str">
        <f>'Notas a los Edos Financieros'!A3</f>
        <v>Correspondiente del 01 al 30 DE SEPTIEMBRE DE 2018</v>
      </c>
      <c r="B3" s="176"/>
      <c r="C3" s="176"/>
      <c r="D3" s="176"/>
      <c r="E3" s="176"/>
      <c r="F3" s="176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zoomScaleNormal="100" zoomScaleSheetLayoutView="100" workbookViewId="0">
      <selection activeCell="H30" sqref="H30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7" t="s">
        <v>40</v>
      </c>
      <c r="B5" s="177"/>
      <c r="C5" s="177"/>
      <c r="D5" s="177"/>
      <c r="E5" s="17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8" t="s">
        <v>44</v>
      </c>
      <c r="C10" s="178"/>
      <c r="D10" s="178"/>
      <c r="E10" s="178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8" t="s">
        <v>48</v>
      </c>
      <c r="C12" s="178"/>
      <c r="D12" s="178"/>
      <c r="E12" s="178"/>
    </row>
    <row r="13" spans="1:8" s="11" customFormat="1" ht="26.1" customHeight="1" x14ac:dyDescent="0.2">
      <c r="A13" s="29" t="s">
        <v>49</v>
      </c>
      <c r="B13" s="178" t="s">
        <v>50</v>
      </c>
      <c r="C13" s="178"/>
      <c r="D13" s="178"/>
      <c r="E13" s="178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9" t="s">
        <v>56</v>
      </c>
      <c r="C22" s="179"/>
      <c r="D22" s="179"/>
      <c r="E22" s="179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140"/>
  <sheetViews>
    <sheetView topLeftCell="A61" zoomScale="106" zoomScaleNormal="106" workbookViewId="0">
      <selection activeCell="B82" sqref="B82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7" t="str">
        <f>'Notas a los Edos Financieros'!A1</f>
        <v>SISTEMA DE AGUA POTABLE Y ALCANTARILLADO DE SILAO</v>
      </c>
      <c r="B1" s="168"/>
      <c r="C1" s="168"/>
      <c r="D1" s="168"/>
      <c r="E1" s="168"/>
      <c r="F1" s="168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67" t="s">
        <v>289</v>
      </c>
      <c r="B2" s="168"/>
      <c r="C2" s="168"/>
      <c r="D2" s="168"/>
      <c r="E2" s="168"/>
      <c r="F2" s="168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67" t="str">
        <f>'Notas a los Edos Financieros'!A3</f>
        <v>Correspondiente del 01 al 30 DE SEPTIEMBRE DE 2018</v>
      </c>
      <c r="B3" s="168"/>
      <c r="C3" s="168"/>
      <c r="D3" s="168"/>
      <c r="E3" s="168"/>
      <c r="F3" s="168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42168856.189999998</v>
      </c>
      <c r="D8" s="76" t="s">
        <v>629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6105254.0999999996</v>
      </c>
      <c r="D15" s="80">
        <v>6256137.6799999997</v>
      </c>
      <c r="E15" s="80">
        <v>6214528.1100000003</v>
      </c>
      <c r="F15" s="80">
        <v>6362155.9199999999</v>
      </c>
      <c r="G15" s="80">
        <v>1344505.26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258906.73</v>
      </c>
      <c r="D20" s="80">
        <v>258906.73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203496.56</v>
      </c>
      <c r="D22" s="80">
        <v>203496.56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959381.36</v>
      </c>
      <c r="D25" s="80">
        <v>959381.36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3250523.96</v>
      </c>
      <c r="D39" s="76" t="s">
        <v>635</v>
      </c>
    </row>
    <row r="40" spans="1:8" x14ac:dyDescent="0.2">
      <c r="A40" s="78">
        <v>1151</v>
      </c>
      <c r="B40" s="76" t="s">
        <v>323</v>
      </c>
      <c r="C40" s="80">
        <v>3250523.96</v>
      </c>
      <c r="D40" s="76" t="s">
        <v>635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112520695.89</v>
      </c>
      <c r="D52" s="152">
        <v>402343.96</v>
      </c>
      <c r="E52" s="152">
        <v>313217.18</v>
      </c>
      <c r="F52" s="151"/>
      <c r="G52" s="151"/>
      <c r="H52" s="76" t="s">
        <v>632</v>
      </c>
    </row>
    <row r="53" spans="1:9" x14ac:dyDescent="0.2">
      <c r="A53" s="78">
        <v>1231</v>
      </c>
      <c r="B53" s="76" t="s">
        <v>329</v>
      </c>
      <c r="C53" s="80">
        <v>9570724.4100000001</v>
      </c>
      <c r="D53" s="152">
        <v>0</v>
      </c>
      <c r="E53" s="152">
        <v>0</v>
      </c>
      <c r="F53" s="152"/>
      <c r="G53" s="151"/>
    </row>
    <row r="54" spans="1:9" x14ac:dyDescent="0.2">
      <c r="A54" s="78">
        <v>1232</v>
      </c>
      <c r="B54" s="76" t="s">
        <v>330</v>
      </c>
      <c r="C54" s="80">
        <v>0</v>
      </c>
      <c r="D54" s="152">
        <v>0</v>
      </c>
      <c r="E54" s="152">
        <v>0</v>
      </c>
      <c r="F54" s="152"/>
      <c r="G54" s="151"/>
    </row>
    <row r="55" spans="1:9" x14ac:dyDescent="0.2">
      <c r="A55" s="78">
        <v>1233</v>
      </c>
      <c r="B55" s="76" t="s">
        <v>331</v>
      </c>
      <c r="C55" s="80">
        <v>2697448.81</v>
      </c>
      <c r="D55" s="152">
        <v>2204.41</v>
      </c>
      <c r="E55" s="152">
        <v>313217.18</v>
      </c>
      <c r="F55" s="151"/>
      <c r="G55" s="151"/>
      <c r="H55" s="76" t="s">
        <v>632</v>
      </c>
    </row>
    <row r="56" spans="1:9" x14ac:dyDescent="0.2">
      <c r="A56" s="78">
        <v>1234</v>
      </c>
      <c r="B56" s="76" t="s">
        <v>332</v>
      </c>
      <c r="C56" s="80">
        <v>80706820.819999993</v>
      </c>
      <c r="D56" s="152">
        <v>140783.57999999999</v>
      </c>
      <c r="E56" s="152">
        <v>7239607.0199999996</v>
      </c>
      <c r="F56" s="151"/>
      <c r="G56" s="151"/>
      <c r="H56" s="76" t="s">
        <v>632</v>
      </c>
    </row>
    <row r="57" spans="1:9" x14ac:dyDescent="0.2">
      <c r="A57" s="78">
        <v>1235</v>
      </c>
      <c r="B57" s="76" t="s">
        <v>333</v>
      </c>
      <c r="C57" s="80">
        <v>8660353.4000000004</v>
      </c>
      <c r="D57" s="152">
        <v>0</v>
      </c>
      <c r="E57" s="152">
        <v>0</v>
      </c>
      <c r="F57" s="151"/>
      <c r="G57" s="151"/>
    </row>
    <row r="58" spans="1:9" x14ac:dyDescent="0.2">
      <c r="A58" s="78">
        <v>1236</v>
      </c>
      <c r="B58" s="76" t="s">
        <v>334</v>
      </c>
      <c r="C58" s="80">
        <v>10885348.449999999</v>
      </c>
      <c r="D58" s="152">
        <v>0</v>
      </c>
      <c r="E58" s="152">
        <v>0</v>
      </c>
      <c r="F58" s="153"/>
      <c r="G58" s="151"/>
    </row>
    <row r="59" spans="1:9" x14ac:dyDescent="0.2">
      <c r="A59" s="78">
        <v>1239</v>
      </c>
      <c r="B59" s="76" t="s">
        <v>335</v>
      </c>
      <c r="C59" s="80">
        <v>0</v>
      </c>
      <c r="D59" s="152">
        <v>0</v>
      </c>
      <c r="E59" s="152">
        <v>0</v>
      </c>
      <c r="F59" s="153"/>
      <c r="G59" s="151"/>
    </row>
    <row r="60" spans="1:9" x14ac:dyDescent="0.2">
      <c r="A60" s="78">
        <v>1240</v>
      </c>
      <c r="B60" s="76" t="s">
        <v>336</v>
      </c>
      <c r="C60" s="80">
        <v>34043979.310000002</v>
      </c>
      <c r="D60" s="152">
        <v>286205.74</v>
      </c>
      <c r="E60" s="152">
        <v>14493966.84</v>
      </c>
      <c r="F60" s="153"/>
      <c r="G60" s="151"/>
      <c r="H60" s="76" t="s">
        <v>632</v>
      </c>
    </row>
    <row r="61" spans="1:9" x14ac:dyDescent="0.2">
      <c r="A61" s="78">
        <v>1241</v>
      </c>
      <c r="B61" s="76" t="s">
        <v>337</v>
      </c>
      <c r="C61" s="80">
        <v>5968171.6900000004</v>
      </c>
      <c r="D61" s="152">
        <v>10213.48</v>
      </c>
      <c r="E61" s="152">
        <v>0</v>
      </c>
      <c r="F61" s="151"/>
      <c r="G61" s="151">
        <v>10</v>
      </c>
      <c r="H61" s="76" t="s">
        <v>632</v>
      </c>
      <c r="I61" s="80"/>
    </row>
    <row r="62" spans="1:9" x14ac:dyDescent="0.2">
      <c r="A62" s="78">
        <v>1242</v>
      </c>
      <c r="B62" s="76" t="s">
        <v>338</v>
      </c>
      <c r="C62" s="80">
        <v>114150.08</v>
      </c>
      <c r="D62" s="152">
        <v>0</v>
      </c>
      <c r="E62" s="152">
        <v>0</v>
      </c>
      <c r="F62" s="151"/>
      <c r="G62" s="151">
        <v>33.33</v>
      </c>
      <c r="I62" s="149"/>
    </row>
    <row r="63" spans="1:9" x14ac:dyDescent="0.2">
      <c r="A63" s="78">
        <v>1243</v>
      </c>
      <c r="B63" s="76" t="s">
        <v>339</v>
      </c>
      <c r="C63" s="80">
        <v>64496.32</v>
      </c>
      <c r="D63" s="152">
        <v>1477.32</v>
      </c>
      <c r="E63" s="152">
        <v>38497.980000000003</v>
      </c>
      <c r="F63" s="152"/>
      <c r="G63" s="151">
        <v>20</v>
      </c>
      <c r="H63" s="76" t="s">
        <v>632</v>
      </c>
      <c r="I63" s="80"/>
    </row>
    <row r="64" spans="1:9" x14ac:dyDescent="0.2">
      <c r="A64" s="78">
        <v>1244</v>
      </c>
      <c r="B64" s="76" t="s">
        <v>340</v>
      </c>
      <c r="C64" s="80">
        <v>8789972.3499999996</v>
      </c>
      <c r="D64" s="152">
        <v>757642.46</v>
      </c>
      <c r="E64" s="152">
        <f>3517872.54+101622.03</f>
        <v>3619494.57</v>
      </c>
      <c r="F64" s="152"/>
      <c r="G64" s="151">
        <v>20</v>
      </c>
      <c r="H64" s="76" t="s">
        <v>632</v>
      </c>
    </row>
    <row r="65" spans="1:9" x14ac:dyDescent="0.2">
      <c r="A65" s="78">
        <v>1245</v>
      </c>
      <c r="B65" s="76" t="s">
        <v>341</v>
      </c>
      <c r="C65" s="80">
        <v>0</v>
      </c>
      <c r="D65" s="152">
        <v>0</v>
      </c>
      <c r="E65" s="152">
        <v>0</v>
      </c>
      <c r="F65" s="152"/>
      <c r="G65" s="151"/>
    </row>
    <row r="66" spans="1:9" x14ac:dyDescent="0.2">
      <c r="A66" s="78">
        <v>1246</v>
      </c>
      <c r="B66" s="76" t="s">
        <v>342</v>
      </c>
      <c r="C66" s="80">
        <v>19107188.870000001</v>
      </c>
      <c r="D66" s="152">
        <f>96960.1+741.23+284.97+18492.97+1203.11+2179.36+967.97+4794.96</f>
        <v>125624.67000000001</v>
      </c>
      <c r="E66" s="152">
        <f>4584596.89+142913.01</f>
        <v>4727509.8999999994</v>
      </c>
      <c r="F66" s="151"/>
      <c r="G66" s="151">
        <v>10</v>
      </c>
      <c r="H66" s="76" t="s">
        <v>632</v>
      </c>
    </row>
    <row r="67" spans="1:9" x14ac:dyDescent="0.2">
      <c r="A67" s="78">
        <v>1247</v>
      </c>
      <c r="B67" s="76" t="s">
        <v>343</v>
      </c>
      <c r="C67" s="80">
        <v>0</v>
      </c>
      <c r="D67" s="152">
        <v>0</v>
      </c>
      <c r="E67" s="152">
        <v>0</v>
      </c>
      <c r="F67" s="151"/>
      <c r="G67" s="151"/>
    </row>
    <row r="68" spans="1:9" x14ac:dyDescent="0.2">
      <c r="A68" s="78">
        <v>1248</v>
      </c>
      <c r="B68" s="76" t="s">
        <v>344</v>
      </c>
      <c r="C68" s="80">
        <v>0</v>
      </c>
      <c r="D68" s="152">
        <v>0</v>
      </c>
      <c r="E68" s="152">
        <v>0</v>
      </c>
      <c r="F68" s="151"/>
      <c r="G68" s="151"/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1386680.51</v>
      </c>
      <c r="D72" s="152">
        <v>5777.68</v>
      </c>
      <c r="E72" s="152">
        <v>330361.01</v>
      </c>
      <c r="F72" s="151"/>
      <c r="G72" s="151"/>
      <c r="H72" s="76" t="s">
        <v>632</v>
      </c>
    </row>
    <row r="73" spans="1:9" x14ac:dyDescent="0.2">
      <c r="A73" s="78">
        <v>1251</v>
      </c>
      <c r="B73" s="76" t="s">
        <v>347</v>
      </c>
      <c r="C73" s="80">
        <v>994877.4</v>
      </c>
      <c r="D73" s="152">
        <v>4145.32</v>
      </c>
      <c r="E73" s="152">
        <v>294345.82</v>
      </c>
      <c r="F73" s="151"/>
      <c r="G73" s="151">
        <v>5</v>
      </c>
      <c r="H73" s="76" t="s">
        <v>632</v>
      </c>
    </row>
    <row r="74" spans="1:9" x14ac:dyDescent="0.2">
      <c r="A74" s="78">
        <v>1252</v>
      </c>
      <c r="B74" s="76" t="s">
        <v>348</v>
      </c>
      <c r="C74" s="80">
        <v>0</v>
      </c>
      <c r="D74" s="152">
        <v>0</v>
      </c>
      <c r="E74" s="152">
        <v>0</v>
      </c>
      <c r="F74" s="151"/>
      <c r="G74" s="151"/>
    </row>
    <row r="75" spans="1:9" x14ac:dyDescent="0.2">
      <c r="A75" s="78">
        <v>1253</v>
      </c>
      <c r="B75" s="76" t="s">
        <v>349</v>
      </c>
      <c r="C75" s="80">
        <v>0</v>
      </c>
      <c r="D75" s="152">
        <v>0</v>
      </c>
      <c r="E75" s="152">
        <v>0</v>
      </c>
      <c r="F75" s="151"/>
      <c r="G75" s="151"/>
    </row>
    <row r="76" spans="1:9" x14ac:dyDescent="0.2">
      <c r="A76" s="78">
        <v>1254</v>
      </c>
      <c r="B76" s="76" t="s">
        <v>350</v>
      </c>
      <c r="C76" s="80">
        <v>391803.11</v>
      </c>
      <c r="D76" s="152">
        <v>1632.36</v>
      </c>
      <c r="E76" s="152">
        <v>36015.19</v>
      </c>
      <c r="F76" s="151"/>
      <c r="G76" s="151">
        <v>5</v>
      </c>
      <c r="H76" s="76" t="s">
        <v>632</v>
      </c>
    </row>
    <row r="77" spans="1:9" x14ac:dyDescent="0.2">
      <c r="A77" s="78">
        <v>1259</v>
      </c>
      <c r="B77" s="76" t="s">
        <v>351</v>
      </c>
      <c r="C77" s="80">
        <v>0</v>
      </c>
      <c r="D77" s="152">
        <v>0</v>
      </c>
      <c r="E77" s="152">
        <v>0</v>
      </c>
      <c r="F77" s="151"/>
      <c r="G77" s="151"/>
    </row>
    <row r="78" spans="1:9" x14ac:dyDescent="0.2">
      <c r="A78" s="78">
        <v>1270</v>
      </c>
      <c r="B78" s="76" t="s">
        <v>352</v>
      </c>
      <c r="C78" s="80">
        <v>0</v>
      </c>
      <c r="D78" s="152">
        <v>0</v>
      </c>
      <c r="E78" s="152">
        <v>0</v>
      </c>
      <c r="F78" s="151"/>
      <c r="G78" s="151"/>
    </row>
    <row r="79" spans="1:9" x14ac:dyDescent="0.2">
      <c r="A79" s="78">
        <v>1271</v>
      </c>
      <c r="B79" s="76" t="s">
        <v>353</v>
      </c>
      <c r="C79" s="80">
        <v>0</v>
      </c>
      <c r="D79" s="152">
        <v>0</v>
      </c>
      <c r="E79" s="152">
        <v>0</v>
      </c>
      <c r="F79" s="151"/>
      <c r="G79" s="151"/>
    </row>
    <row r="80" spans="1:9" x14ac:dyDescent="0.2">
      <c r="A80" s="78">
        <v>1272</v>
      </c>
      <c r="B80" s="76" t="s">
        <v>354</v>
      </c>
      <c r="C80" s="80">
        <v>0</v>
      </c>
      <c r="D80" s="152">
        <v>0</v>
      </c>
      <c r="E80" s="152">
        <v>0</v>
      </c>
      <c r="F80" s="151"/>
      <c r="G80" s="151"/>
    </row>
    <row r="81" spans="1:8" x14ac:dyDescent="0.2">
      <c r="A81" s="78">
        <v>1273</v>
      </c>
      <c r="B81" s="76" t="s">
        <v>355</v>
      </c>
      <c r="C81" s="80">
        <v>0</v>
      </c>
      <c r="D81" s="152">
        <v>0</v>
      </c>
      <c r="E81" s="152">
        <v>0</v>
      </c>
      <c r="F81" s="151"/>
      <c r="G81" s="151"/>
    </row>
    <row r="82" spans="1:8" x14ac:dyDescent="0.2">
      <c r="A82" s="78">
        <v>1274</v>
      </c>
      <c r="B82" s="76" t="s">
        <v>356</v>
      </c>
      <c r="C82" s="80">
        <v>0</v>
      </c>
      <c r="D82" s="152">
        <v>0</v>
      </c>
      <c r="E82" s="152">
        <v>0</v>
      </c>
      <c r="F82" s="151"/>
      <c r="G82" s="151"/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  <c r="F83" s="151"/>
      <c r="G83" s="151"/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  <c r="F84" s="151"/>
      <c r="G84" s="151"/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3362557.65</v>
      </c>
      <c r="D101" s="80">
        <v>3362557.65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9385.9</v>
      </c>
      <c r="D102" s="80">
        <v>9385.9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93728</v>
      </c>
      <c r="D103" s="80">
        <v>93728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3159759.01</v>
      </c>
      <c r="D108" s="80">
        <v>3159759.01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99684.74</v>
      </c>
      <c r="D110" s="80">
        <v>99684.74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21" activePane="bottomLeft" state="frozen"/>
      <selection activeCell="A14" sqref="A14:B14"/>
      <selection pane="bottomLeft" activeCell="B37" sqref="B37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G217"/>
  <sheetViews>
    <sheetView zoomScaleNormal="100" workbookViewId="0">
      <selection activeCell="B38" sqref="B38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7" width="10" style="76" bestFit="1" customWidth="1"/>
    <col min="8" max="16384" width="9.140625" style="76"/>
  </cols>
  <sheetData>
    <row r="1" spans="1:5" s="82" customFormat="1" ht="18.95" customHeight="1" x14ac:dyDescent="0.25">
      <c r="A1" s="165" t="str">
        <f>ESF!A1</f>
        <v>SISTEMA DE AGUA POTABLE Y ALCANTARILLADO DE SILAO</v>
      </c>
      <c r="B1" s="165"/>
      <c r="C1" s="165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65" t="s">
        <v>403</v>
      </c>
      <c r="B2" s="165"/>
      <c r="C2" s="165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65" t="str">
        <f>ESF!A3</f>
        <v>Correspondiente del 01 al 30 DE SEPTIEMBRE DE 2018</v>
      </c>
      <c r="B3" s="165"/>
      <c r="C3" s="165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77367801.159999996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4" x14ac:dyDescent="0.2">
      <c r="A17" s="78">
        <v>4119</v>
      </c>
      <c r="B17" s="76" t="s">
        <v>414</v>
      </c>
      <c r="C17" s="80">
        <v>0</v>
      </c>
    </row>
    <row r="18" spans="1:4" x14ac:dyDescent="0.2">
      <c r="A18" s="78">
        <v>4120</v>
      </c>
      <c r="B18" s="76" t="s">
        <v>415</v>
      </c>
      <c r="C18" s="80">
        <v>0</v>
      </c>
    </row>
    <row r="19" spans="1:4" x14ac:dyDescent="0.2">
      <c r="A19" s="78">
        <v>4121</v>
      </c>
      <c r="B19" s="76" t="s">
        <v>416</v>
      </c>
      <c r="C19" s="80">
        <v>0</v>
      </c>
    </row>
    <row r="20" spans="1:4" x14ac:dyDescent="0.2">
      <c r="A20" s="78">
        <v>4122</v>
      </c>
      <c r="B20" s="76" t="s">
        <v>417</v>
      </c>
      <c r="C20" s="80">
        <v>0</v>
      </c>
    </row>
    <row r="21" spans="1:4" x14ac:dyDescent="0.2">
      <c r="A21" s="78">
        <v>4123</v>
      </c>
      <c r="B21" s="76" t="s">
        <v>418</v>
      </c>
      <c r="C21" s="80">
        <v>0</v>
      </c>
    </row>
    <row r="22" spans="1:4" x14ac:dyDescent="0.2">
      <c r="A22" s="78">
        <v>4124</v>
      </c>
      <c r="B22" s="76" t="s">
        <v>419</v>
      </c>
      <c r="C22" s="80">
        <v>0</v>
      </c>
    </row>
    <row r="23" spans="1:4" x14ac:dyDescent="0.2">
      <c r="A23" s="78">
        <v>4129</v>
      </c>
      <c r="B23" s="76" t="s">
        <v>420</v>
      </c>
      <c r="C23" s="80">
        <v>0</v>
      </c>
    </row>
    <row r="24" spans="1:4" x14ac:dyDescent="0.2">
      <c r="A24" s="78">
        <v>4130</v>
      </c>
      <c r="B24" s="76" t="s">
        <v>421</v>
      </c>
      <c r="C24" s="80">
        <v>0</v>
      </c>
    </row>
    <row r="25" spans="1:4" x14ac:dyDescent="0.2">
      <c r="A25" s="78">
        <v>4131</v>
      </c>
      <c r="B25" s="76" t="s">
        <v>422</v>
      </c>
      <c r="C25" s="80">
        <v>0</v>
      </c>
      <c r="D25" s="80"/>
    </row>
    <row r="26" spans="1:4" x14ac:dyDescent="0.2">
      <c r="A26" s="78">
        <v>4140</v>
      </c>
      <c r="B26" s="76" t="s">
        <v>423</v>
      </c>
      <c r="C26" s="80">
        <v>74226278.859999999</v>
      </c>
    </row>
    <row r="27" spans="1:4" x14ac:dyDescent="0.2">
      <c r="A27" s="78">
        <v>4141</v>
      </c>
      <c r="B27" s="76" t="s">
        <v>424</v>
      </c>
      <c r="C27" s="80">
        <v>0</v>
      </c>
    </row>
    <row r="28" spans="1:4" x14ac:dyDescent="0.2">
      <c r="A28" s="78">
        <v>4142</v>
      </c>
      <c r="B28" s="76" t="s">
        <v>425</v>
      </c>
      <c r="C28" s="80">
        <v>0</v>
      </c>
    </row>
    <row r="29" spans="1:4" x14ac:dyDescent="0.2">
      <c r="A29" s="78">
        <v>4143</v>
      </c>
      <c r="B29" s="76" t="s">
        <v>426</v>
      </c>
      <c r="C29" s="80">
        <v>74226278.859999999</v>
      </c>
    </row>
    <row r="30" spans="1:4" x14ac:dyDescent="0.2">
      <c r="A30" s="78">
        <v>4144</v>
      </c>
      <c r="B30" s="76" t="s">
        <v>427</v>
      </c>
      <c r="C30" s="80">
        <v>0</v>
      </c>
      <c r="D30" s="80"/>
    </row>
    <row r="31" spans="1:4" x14ac:dyDescent="0.2">
      <c r="A31" s="78">
        <v>4149</v>
      </c>
      <c r="B31" s="76" t="s">
        <v>428</v>
      </c>
      <c r="C31" s="80">
        <v>0</v>
      </c>
    </row>
    <row r="32" spans="1:4" x14ac:dyDescent="0.2">
      <c r="A32" s="78">
        <v>4150</v>
      </c>
      <c r="B32" s="76" t="s">
        <v>429</v>
      </c>
      <c r="C32" s="80">
        <v>1955231.6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1955231.6</v>
      </c>
    </row>
    <row r="37" spans="1:3" x14ac:dyDescent="0.2">
      <c r="A37" s="78">
        <v>4160</v>
      </c>
      <c r="B37" s="76" t="s">
        <v>434</v>
      </c>
      <c r="C37" s="80">
        <v>1186290.7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1186290.7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+C97+C135+C183+C215</f>
        <v>57925090.359999999</v>
      </c>
      <c r="D96" s="83">
        <f>C96/C96</f>
        <v>1</v>
      </c>
    </row>
    <row r="97" spans="1:7" x14ac:dyDescent="0.2">
      <c r="A97" s="78">
        <v>5100</v>
      </c>
      <c r="B97" s="76" t="s">
        <v>486</v>
      </c>
      <c r="C97" s="80">
        <f>+C98+C105+C115</f>
        <v>52378407.900000006</v>
      </c>
      <c r="D97" s="83">
        <f>C97/$C$96</f>
        <v>0.90424387039316145</v>
      </c>
      <c r="G97" s="80"/>
    </row>
    <row r="98" spans="1:7" ht="101.25" x14ac:dyDescent="0.2">
      <c r="A98" s="78">
        <v>5110</v>
      </c>
      <c r="B98" s="76" t="s">
        <v>487</v>
      </c>
      <c r="C98" s="160">
        <f>SUM(C99:C104)</f>
        <v>25401542.540000003</v>
      </c>
      <c r="D98" s="83">
        <f t="shared" ref="D98:D161" si="0">C98/$C$96</f>
        <v>0.43852400371119599</v>
      </c>
      <c r="E98" s="148" t="s">
        <v>630</v>
      </c>
    </row>
    <row r="99" spans="1:7" x14ac:dyDescent="0.2">
      <c r="A99" s="78">
        <v>5111</v>
      </c>
      <c r="B99" s="76" t="s">
        <v>488</v>
      </c>
      <c r="C99" s="80">
        <v>16675101.210000001</v>
      </c>
      <c r="D99" s="83">
        <f t="shared" si="0"/>
        <v>0.2878735467888876</v>
      </c>
    </row>
    <row r="100" spans="1:7" x14ac:dyDescent="0.2">
      <c r="A100" s="78">
        <v>5112</v>
      </c>
      <c r="B100" s="76" t="s">
        <v>489</v>
      </c>
      <c r="C100" s="80">
        <v>535980.21</v>
      </c>
      <c r="D100" s="83">
        <f t="shared" si="0"/>
        <v>9.2529887596018243E-3</v>
      </c>
    </row>
    <row r="101" spans="1:7" x14ac:dyDescent="0.2">
      <c r="A101" s="78">
        <v>5113</v>
      </c>
      <c r="B101" s="76" t="s">
        <v>490</v>
      </c>
      <c r="C101" s="80">
        <v>1387462.57</v>
      </c>
      <c r="D101" s="83">
        <f t="shared" si="0"/>
        <v>2.3952704456342261E-2</v>
      </c>
    </row>
    <row r="102" spans="1:7" x14ac:dyDescent="0.2">
      <c r="A102" s="78">
        <v>5114</v>
      </c>
      <c r="B102" s="76" t="s">
        <v>491</v>
      </c>
      <c r="C102" s="80">
        <v>3489780.75</v>
      </c>
      <c r="D102" s="83">
        <f t="shared" si="0"/>
        <v>6.0246444646202192E-2</v>
      </c>
    </row>
    <row r="103" spans="1:7" x14ac:dyDescent="0.2">
      <c r="A103" s="78">
        <v>5115</v>
      </c>
      <c r="B103" s="76" t="s">
        <v>492</v>
      </c>
      <c r="C103" s="80">
        <v>3313217.8</v>
      </c>
      <c r="D103" s="83">
        <f t="shared" si="0"/>
        <v>5.7198319060162102E-2</v>
      </c>
    </row>
    <row r="104" spans="1:7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7" ht="56.25" x14ac:dyDescent="0.2">
      <c r="A105" s="78">
        <v>5120</v>
      </c>
      <c r="B105" s="76" t="s">
        <v>494</v>
      </c>
      <c r="C105" s="160">
        <f>SUM(C106:C114)</f>
        <v>7028673.6999999993</v>
      </c>
      <c r="D105" s="83">
        <f t="shared" si="0"/>
        <v>0.12134074640742605</v>
      </c>
      <c r="E105" s="148" t="s">
        <v>636</v>
      </c>
    </row>
    <row r="106" spans="1:7" x14ac:dyDescent="0.2">
      <c r="A106" s="78">
        <v>5121</v>
      </c>
      <c r="B106" s="76" t="s">
        <v>495</v>
      </c>
      <c r="C106" s="80">
        <v>603217.53</v>
      </c>
      <c r="D106" s="83">
        <f t="shared" si="0"/>
        <v>1.0413752076190979E-2</v>
      </c>
    </row>
    <row r="107" spans="1:7" x14ac:dyDescent="0.2">
      <c r="A107" s="78">
        <v>5122</v>
      </c>
      <c r="B107" s="76" t="s">
        <v>496</v>
      </c>
      <c r="C107" s="80">
        <v>153927.28</v>
      </c>
      <c r="D107" s="83">
        <f t="shared" si="0"/>
        <v>2.6573507100870063E-3</v>
      </c>
    </row>
    <row r="108" spans="1:7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7" x14ac:dyDescent="0.2">
      <c r="A109" s="78">
        <v>5124</v>
      </c>
      <c r="B109" s="76" t="s">
        <v>498</v>
      </c>
      <c r="C109" s="80">
        <v>3603827.51</v>
      </c>
      <c r="D109" s="83">
        <f t="shared" si="0"/>
        <v>6.2215310974958998E-2</v>
      </c>
    </row>
    <row r="110" spans="1:7" x14ac:dyDescent="0.2">
      <c r="A110" s="78">
        <v>5125</v>
      </c>
      <c r="B110" s="76" t="s">
        <v>499</v>
      </c>
      <c r="C110" s="80">
        <v>682347.09</v>
      </c>
      <c r="D110" s="83">
        <f t="shared" si="0"/>
        <v>1.1779819172646346E-2</v>
      </c>
    </row>
    <row r="111" spans="1:7" x14ac:dyDescent="0.2">
      <c r="A111" s="78">
        <v>5126</v>
      </c>
      <c r="B111" s="76" t="s">
        <v>500</v>
      </c>
      <c r="C111" s="80">
        <v>1407424.52</v>
      </c>
      <c r="D111" s="83">
        <f t="shared" si="0"/>
        <v>2.4297321096142698E-2</v>
      </c>
    </row>
    <row r="112" spans="1:7" x14ac:dyDescent="0.2">
      <c r="A112" s="78">
        <v>5127</v>
      </c>
      <c r="B112" s="76" t="s">
        <v>501</v>
      </c>
      <c r="C112" s="80">
        <v>291023.67</v>
      </c>
      <c r="D112" s="83">
        <f t="shared" si="0"/>
        <v>5.024138386169278E-3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286906.09999999998</v>
      </c>
      <c r="D114" s="83">
        <f t="shared" si="0"/>
        <v>4.9530539912307527E-3</v>
      </c>
    </row>
    <row r="115" spans="1:5" ht="33.75" x14ac:dyDescent="0.2">
      <c r="A115" s="78">
        <v>5130</v>
      </c>
      <c r="B115" s="76" t="s">
        <v>504</v>
      </c>
      <c r="C115" s="160">
        <f>SUM(C116:C124)</f>
        <v>19948191.66</v>
      </c>
      <c r="D115" s="83">
        <f t="shared" si="0"/>
        <v>0.34437912027453937</v>
      </c>
      <c r="E115" s="148" t="s">
        <v>633</v>
      </c>
    </row>
    <row r="116" spans="1:5" x14ac:dyDescent="0.2">
      <c r="A116" s="78">
        <v>5131</v>
      </c>
      <c r="B116" s="76" t="s">
        <v>505</v>
      </c>
      <c r="C116" s="80">
        <v>9573870.7799999993</v>
      </c>
      <c r="D116" s="83">
        <f t="shared" si="0"/>
        <v>0.16528020449340908</v>
      </c>
    </row>
    <row r="117" spans="1:5" x14ac:dyDescent="0.2">
      <c r="A117" s="78">
        <v>5132</v>
      </c>
      <c r="B117" s="76" t="s">
        <v>506</v>
      </c>
      <c r="C117" s="80">
        <v>822774.72</v>
      </c>
      <c r="D117" s="83">
        <f t="shared" si="0"/>
        <v>1.4204116297212799E-2</v>
      </c>
    </row>
    <row r="118" spans="1:5" x14ac:dyDescent="0.2">
      <c r="A118" s="78">
        <v>5133</v>
      </c>
      <c r="B118" s="76" t="s">
        <v>507</v>
      </c>
      <c r="C118" s="80">
        <v>1287115.26</v>
      </c>
      <c r="D118" s="83">
        <f t="shared" si="0"/>
        <v>2.2220340995597544E-2</v>
      </c>
    </row>
    <row r="119" spans="1:5" x14ac:dyDescent="0.2">
      <c r="A119" s="78">
        <v>5134</v>
      </c>
      <c r="B119" s="76" t="s">
        <v>508</v>
      </c>
      <c r="C119" s="80">
        <v>855400.5</v>
      </c>
      <c r="D119" s="83">
        <f t="shared" si="0"/>
        <v>1.4767357196747582E-2</v>
      </c>
    </row>
    <row r="120" spans="1:5" x14ac:dyDescent="0.2">
      <c r="A120" s="78">
        <v>5135</v>
      </c>
      <c r="B120" s="76" t="s">
        <v>509</v>
      </c>
      <c r="C120" s="80">
        <v>2281762.34</v>
      </c>
      <c r="D120" s="83">
        <f t="shared" si="0"/>
        <v>3.9391606052213674E-2</v>
      </c>
    </row>
    <row r="121" spans="1:5" x14ac:dyDescent="0.2">
      <c r="A121" s="78">
        <v>5136</v>
      </c>
      <c r="B121" s="76" t="s">
        <v>510</v>
      </c>
      <c r="C121" s="80">
        <v>594720.53</v>
      </c>
      <c r="D121" s="83">
        <f t="shared" si="0"/>
        <v>1.0267062620081514E-2</v>
      </c>
    </row>
    <row r="122" spans="1:5" x14ac:dyDescent="0.2">
      <c r="A122" s="78">
        <v>5137</v>
      </c>
      <c r="B122" s="76" t="s">
        <v>511</v>
      </c>
      <c r="C122" s="80">
        <v>108954.39</v>
      </c>
      <c r="D122" s="83">
        <f t="shared" si="0"/>
        <v>1.880953302322997E-3</v>
      </c>
    </row>
    <row r="123" spans="1:5" x14ac:dyDescent="0.2">
      <c r="A123" s="78">
        <v>5138</v>
      </c>
      <c r="B123" s="76" t="s">
        <v>512</v>
      </c>
      <c r="C123" s="80">
        <v>180520.66</v>
      </c>
      <c r="D123" s="83">
        <f t="shared" si="0"/>
        <v>3.1164502097118527E-3</v>
      </c>
    </row>
    <row r="124" spans="1:5" x14ac:dyDescent="0.2">
      <c r="A124" s="78">
        <v>5139</v>
      </c>
      <c r="B124" s="76" t="s">
        <v>513</v>
      </c>
      <c r="C124" s="80">
        <v>4243072.4800000004</v>
      </c>
      <c r="D124" s="83">
        <f t="shared" si="0"/>
        <v>7.3251029107242308E-2</v>
      </c>
    </row>
    <row r="125" spans="1:5" x14ac:dyDescent="0.2">
      <c r="A125" s="78">
        <v>5200</v>
      </c>
      <c r="B125" s="76" t="s">
        <v>514</v>
      </c>
      <c r="C125" s="80">
        <v>16813.099999999999</v>
      </c>
      <c r="D125" s="83">
        <f t="shared" si="0"/>
        <v>2.9025591320631304E-4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160">
        <f>SUM(C136:C137)</f>
        <v>251936.55</v>
      </c>
      <c r="D135" s="83">
        <f t="shared" si="0"/>
        <v>4.3493510054836964E-3</v>
      </c>
    </row>
    <row r="136" spans="1:4" x14ac:dyDescent="0.2">
      <c r="A136" s="78">
        <v>5241</v>
      </c>
      <c r="B136" s="76" t="s">
        <v>523</v>
      </c>
      <c r="C136" s="80">
        <v>230636.55</v>
      </c>
      <c r="D136" s="83">
        <f t="shared" si="0"/>
        <v>3.9816347038323374E-3</v>
      </c>
    </row>
    <row r="137" spans="1:4" x14ac:dyDescent="0.2">
      <c r="A137" s="78">
        <v>5242</v>
      </c>
      <c r="B137" s="76" t="s">
        <v>524</v>
      </c>
      <c r="C137" s="80">
        <v>21300</v>
      </c>
      <c r="D137" s="83">
        <f t="shared" si="0"/>
        <v>3.6771630165135925E-4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6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6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6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6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6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6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6" x14ac:dyDescent="0.2">
      <c r="A183" s="78">
        <v>5500</v>
      </c>
      <c r="B183" s="76" t="s">
        <v>565</v>
      </c>
      <c r="C183" s="160">
        <f>+C184+C206</f>
        <v>3763778.7199999997</v>
      </c>
      <c r="D183" s="83">
        <f t="shared" si="1"/>
        <v>6.4976656861619089E-2</v>
      </c>
      <c r="E183" s="80"/>
      <c r="F183" s="80"/>
    </row>
    <row r="184" spans="1:6" x14ac:dyDescent="0.2">
      <c r="A184" s="78">
        <v>5510</v>
      </c>
      <c r="B184" s="76" t="s">
        <v>566</v>
      </c>
      <c r="C184" s="160">
        <v>3763660.17</v>
      </c>
      <c r="D184" s="83">
        <f t="shared" si="1"/>
        <v>6.4974610252813425E-2</v>
      </c>
    </row>
    <row r="185" spans="1:6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6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6" x14ac:dyDescent="0.2">
      <c r="A187" s="78">
        <v>5513</v>
      </c>
      <c r="B187" s="76" t="s">
        <v>569</v>
      </c>
      <c r="C187" s="80">
        <v>19839.689999999999</v>
      </c>
      <c r="D187" s="83">
        <f t="shared" si="1"/>
        <v>3.4250598275631242E-4</v>
      </c>
    </row>
    <row r="188" spans="1:6" x14ac:dyDescent="0.2">
      <c r="A188" s="78">
        <v>5514</v>
      </c>
      <c r="B188" s="76" t="s">
        <v>570</v>
      </c>
      <c r="C188" s="80">
        <v>1267052.22</v>
      </c>
      <c r="D188" s="83">
        <f t="shared" si="1"/>
        <v>2.1873979170776731E-2</v>
      </c>
    </row>
    <row r="189" spans="1:6" x14ac:dyDescent="0.2">
      <c r="A189" s="78">
        <v>5515</v>
      </c>
      <c r="B189" s="76" t="s">
        <v>571</v>
      </c>
      <c r="C189" s="80">
        <v>2424769.14</v>
      </c>
      <c r="D189" s="83">
        <f t="shared" si="1"/>
        <v>4.1860429132354313E-2</v>
      </c>
    </row>
    <row r="190" spans="1:6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6" x14ac:dyDescent="0.2">
      <c r="A191" s="78">
        <v>5517</v>
      </c>
      <c r="B191" s="76" t="s">
        <v>573</v>
      </c>
      <c r="C191" s="80">
        <v>51999.12</v>
      </c>
      <c r="D191" s="83">
        <f t="shared" si="1"/>
        <v>8.97695966926067E-4</v>
      </c>
    </row>
    <row r="192" spans="1:6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160">
        <f>SUM(C214)</f>
        <v>118.55</v>
      </c>
      <c r="D206" s="83">
        <f t="shared" si="1"/>
        <v>2.0466088056698888E-6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118.55</v>
      </c>
      <c r="D214" s="83">
        <f t="shared" si="1"/>
        <v>2.0466088056698888E-6</v>
      </c>
    </row>
    <row r="215" spans="1:4" x14ac:dyDescent="0.2">
      <c r="A215" s="78">
        <v>5600</v>
      </c>
      <c r="B215" s="76" t="s">
        <v>126</v>
      </c>
      <c r="C215" s="160">
        <f>C216</f>
        <v>1530967.19</v>
      </c>
      <c r="D215" s="83">
        <f t="shared" si="1"/>
        <v>2.6430121739735857E-2</v>
      </c>
    </row>
    <row r="216" spans="1:4" x14ac:dyDescent="0.2">
      <c r="A216" s="78">
        <v>5610</v>
      </c>
      <c r="B216" s="76" t="s">
        <v>592</v>
      </c>
      <c r="C216" s="80">
        <f>C217</f>
        <v>1530967.19</v>
      </c>
      <c r="D216" s="83">
        <f t="shared" si="1"/>
        <v>2.6430121739735857E-2</v>
      </c>
    </row>
    <row r="217" spans="1:4" x14ac:dyDescent="0.2">
      <c r="A217" s="78">
        <v>5611</v>
      </c>
      <c r="B217" s="76" t="s">
        <v>593</v>
      </c>
      <c r="C217" s="80">
        <v>1530967.19</v>
      </c>
      <c r="D217" s="83">
        <f t="shared" si="1"/>
        <v>2.6430121739735857E-2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47" bottom="0.89" header="0.3" footer="0.17"/>
  <pageSetup scale="73" fitToHeight="0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zoomScaleNormal="100" zoomScaleSheetLayoutView="110" workbookViewId="0">
      <selection activeCell="B33" sqref="B33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E27"/>
  <sheetViews>
    <sheetView workbookViewId="0">
      <selection activeCell="D25" sqref="D25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9" t="str">
        <f>ESF!A1</f>
        <v>SISTEMA DE AGUA POTABLE Y ALCANTARILLADO DE SILAO</v>
      </c>
      <c r="B1" s="169"/>
      <c r="C1" s="169"/>
      <c r="D1" s="84" t="s">
        <v>288</v>
      </c>
      <c r="E1" s="85">
        <f>ESF!H1</f>
        <v>2018</v>
      </c>
    </row>
    <row r="2" spans="1:5" ht="18.95" customHeight="1" x14ac:dyDescent="0.2">
      <c r="A2" s="169" t="s">
        <v>594</v>
      </c>
      <c r="B2" s="169"/>
      <c r="C2" s="169"/>
      <c r="D2" s="84" t="s">
        <v>290</v>
      </c>
      <c r="E2" s="85" t="str">
        <f>ESF!H2</f>
        <v>Trimestral</v>
      </c>
    </row>
    <row r="3" spans="1:5" ht="18.95" customHeight="1" x14ac:dyDescent="0.2">
      <c r="A3" s="169" t="str">
        <f>ESF!A3</f>
        <v>Correspondiente del 01 al 30 DE SEPTIEMBRE DE 2018</v>
      </c>
      <c r="B3" s="169"/>
      <c r="C3" s="169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137626891.22999999</v>
      </c>
    </row>
    <row r="9" spans="1:5" x14ac:dyDescent="0.2">
      <c r="A9" s="90">
        <v>3120</v>
      </c>
      <c r="B9" s="86" t="s">
        <v>595</v>
      </c>
      <c r="C9" s="91">
        <v>6481134.4100000001</v>
      </c>
      <c r="E9" s="86" t="s">
        <v>631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19442710.800000001</v>
      </c>
      <c r="D14" s="86" t="s">
        <v>634</v>
      </c>
    </row>
    <row r="15" spans="1:5" x14ac:dyDescent="0.2">
      <c r="A15" s="90">
        <v>3220</v>
      </c>
      <c r="B15" s="86" t="s">
        <v>599</v>
      </c>
      <c r="C15" s="91">
        <v>17269977</v>
      </c>
      <c r="D15" s="86" t="s">
        <v>634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zoomScaleNormal="100" zoomScaleSheetLayoutView="110" workbookViewId="0">
      <selection activeCell="B39" sqref="B39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F80"/>
  <sheetViews>
    <sheetView topLeftCell="A52" workbookViewId="0">
      <selection activeCell="D36" sqref="D36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9.85546875" style="86" bestFit="1" customWidth="1"/>
    <col min="7" max="16384" width="9.140625" style="86"/>
  </cols>
  <sheetData>
    <row r="1" spans="1:5" s="92" customFormat="1" ht="18.95" customHeight="1" x14ac:dyDescent="0.25">
      <c r="A1" s="169" t="str">
        <f>ESF!A1</f>
        <v>SISTEMA DE AGUA POTABLE Y ALCANTARILLADO DE SILAO</v>
      </c>
      <c r="B1" s="169"/>
      <c r="C1" s="169"/>
      <c r="D1" s="84" t="s">
        <v>288</v>
      </c>
      <c r="E1" s="85">
        <f>ESF!H1</f>
        <v>2018</v>
      </c>
    </row>
    <row r="2" spans="1:5" s="92" customFormat="1" ht="18.95" customHeight="1" x14ac:dyDescent="0.25">
      <c r="A2" s="169" t="s">
        <v>612</v>
      </c>
      <c r="B2" s="169"/>
      <c r="C2" s="169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9" t="str">
        <f>ESF!A3</f>
        <v>Correspondiente del 01 al 30 DE SEPTIEMBRE DE 2018</v>
      </c>
      <c r="B3" s="169"/>
      <c r="C3" s="169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168000</v>
      </c>
      <c r="D8" s="91">
        <v>101000</v>
      </c>
      <c r="E8" s="91">
        <f>+C8-D8</f>
        <v>67000</v>
      </c>
    </row>
    <row r="9" spans="1:5" x14ac:dyDescent="0.2">
      <c r="A9" s="90">
        <v>1112</v>
      </c>
      <c r="B9" s="86" t="s">
        <v>614</v>
      </c>
      <c r="C9" s="91">
        <v>4062999.38</v>
      </c>
      <c r="D9" s="91">
        <v>4392020.4800000004</v>
      </c>
      <c r="E9" s="91">
        <f t="shared" ref="E9:E15" si="0">+C9-D9</f>
        <v>-329021.10000000056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  <c r="E10" s="91">
        <f t="shared" si="0"/>
        <v>0</v>
      </c>
    </row>
    <row r="11" spans="1:5" x14ac:dyDescent="0.2">
      <c r="A11" s="90">
        <v>1114</v>
      </c>
      <c r="B11" s="86" t="s">
        <v>294</v>
      </c>
      <c r="C11" s="91">
        <v>42168856.189999998</v>
      </c>
      <c r="D11" s="91">
        <v>24540850.920000002</v>
      </c>
      <c r="E11" s="91">
        <f t="shared" si="0"/>
        <v>17628005.269999996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  <c r="E12" s="91">
        <f t="shared" si="0"/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  <c r="E13" s="91">
        <f t="shared" si="0"/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  <c r="E14" s="91">
        <f t="shared" si="0"/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  <c r="E15" s="91">
        <f t="shared" si="0"/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161">
        <f>SUM(C21:C27)</f>
        <v>112520695.89</v>
      </c>
      <c r="E20" s="149">
        <v>583906.28</v>
      </c>
    </row>
    <row r="21" spans="1:5" x14ac:dyDescent="0.2">
      <c r="A21" s="90">
        <v>1231</v>
      </c>
      <c r="B21" s="86" t="s">
        <v>329</v>
      </c>
      <c r="C21" s="91">
        <v>9570724.4100000001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2697448.81</v>
      </c>
      <c r="D23" s="149"/>
      <c r="E23" s="149">
        <v>63108.08</v>
      </c>
    </row>
    <row r="24" spans="1:5" x14ac:dyDescent="0.2">
      <c r="A24" s="90">
        <v>1234</v>
      </c>
      <c r="B24" s="86" t="s">
        <v>332</v>
      </c>
      <c r="C24" s="91">
        <v>80706820.819999993</v>
      </c>
    </row>
    <row r="25" spans="1:5" x14ac:dyDescent="0.2">
      <c r="A25" s="90">
        <v>1235</v>
      </c>
      <c r="B25" s="86" t="s">
        <v>333</v>
      </c>
      <c r="C25" s="91">
        <v>8660353.4000000004</v>
      </c>
      <c r="D25" s="149"/>
      <c r="E25" s="149">
        <v>520798.2</v>
      </c>
    </row>
    <row r="26" spans="1:5" x14ac:dyDescent="0.2">
      <c r="A26" s="90">
        <v>1236</v>
      </c>
      <c r="B26" s="86" t="s">
        <v>334</v>
      </c>
      <c r="C26" s="91">
        <v>10885348.449999999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161">
        <f>SUM(C29:C36)</f>
        <v>34043979.310000002</v>
      </c>
      <c r="E28" s="149">
        <v>405807.98</v>
      </c>
    </row>
    <row r="29" spans="1:5" x14ac:dyDescent="0.2">
      <c r="A29" s="90">
        <v>1241</v>
      </c>
      <c r="B29" s="86" t="s">
        <v>337</v>
      </c>
      <c r="C29" s="91">
        <v>5968171.6900000004</v>
      </c>
      <c r="E29" s="149">
        <v>34191.03</v>
      </c>
    </row>
    <row r="30" spans="1:5" x14ac:dyDescent="0.2">
      <c r="A30" s="90">
        <v>1242</v>
      </c>
      <c r="B30" s="86" t="s">
        <v>338</v>
      </c>
      <c r="C30" s="91">
        <v>114150.08</v>
      </c>
    </row>
    <row r="31" spans="1:5" x14ac:dyDescent="0.2">
      <c r="A31" s="90">
        <v>1243</v>
      </c>
      <c r="B31" s="86" t="s">
        <v>339</v>
      </c>
      <c r="C31" s="91">
        <v>64496.32</v>
      </c>
      <c r="E31" s="149">
        <v>14773</v>
      </c>
    </row>
    <row r="32" spans="1:5" x14ac:dyDescent="0.2">
      <c r="A32" s="90">
        <v>1244</v>
      </c>
      <c r="B32" s="86" t="s">
        <v>340</v>
      </c>
      <c r="C32" s="91">
        <v>8789972.3499999996</v>
      </c>
      <c r="E32" s="149">
        <v>116104.31</v>
      </c>
    </row>
    <row r="33" spans="1:6" x14ac:dyDescent="0.2">
      <c r="A33" s="90">
        <v>1245</v>
      </c>
      <c r="B33" s="86" t="s">
        <v>341</v>
      </c>
      <c r="C33" s="91">
        <v>0</v>
      </c>
    </row>
    <row r="34" spans="1:6" x14ac:dyDescent="0.2">
      <c r="A34" s="90">
        <v>1246</v>
      </c>
      <c r="B34" s="86" t="s">
        <v>342</v>
      </c>
      <c r="C34" s="91">
        <v>19107188.870000001</v>
      </c>
      <c r="E34" s="149">
        <f>217000+23739.64</f>
        <v>240739.64</v>
      </c>
    </row>
    <row r="35" spans="1:6" x14ac:dyDescent="0.2">
      <c r="A35" s="90">
        <v>1247</v>
      </c>
      <c r="B35" s="86" t="s">
        <v>343</v>
      </c>
      <c r="C35" s="91">
        <v>0</v>
      </c>
      <c r="F35" s="150"/>
    </row>
    <row r="36" spans="1:6" x14ac:dyDescent="0.2">
      <c r="A36" s="90">
        <v>1248</v>
      </c>
      <c r="B36" s="86" t="s">
        <v>344</v>
      </c>
      <c r="C36" s="91">
        <v>0</v>
      </c>
      <c r="F36" s="150"/>
    </row>
    <row r="37" spans="1:6" x14ac:dyDescent="0.2">
      <c r="A37" s="90">
        <v>1250</v>
      </c>
      <c r="B37" s="86" t="s">
        <v>346</v>
      </c>
      <c r="C37" s="161">
        <f>SUM(C38:C42)</f>
        <v>1386680.51</v>
      </c>
    </row>
    <row r="38" spans="1:6" x14ac:dyDescent="0.2">
      <c r="A38" s="90">
        <v>1251</v>
      </c>
      <c r="B38" s="86" t="s">
        <v>347</v>
      </c>
      <c r="C38" s="91">
        <v>994877.4</v>
      </c>
    </row>
    <row r="39" spans="1:6" x14ac:dyDescent="0.2">
      <c r="A39" s="90">
        <v>1252</v>
      </c>
      <c r="B39" s="86" t="s">
        <v>348</v>
      </c>
      <c r="C39" s="91">
        <v>0</v>
      </c>
    </row>
    <row r="40" spans="1:6" x14ac:dyDescent="0.2">
      <c r="A40" s="90">
        <v>1253</v>
      </c>
      <c r="B40" s="86" t="s">
        <v>349</v>
      </c>
      <c r="C40" s="91">
        <v>0</v>
      </c>
    </row>
    <row r="41" spans="1:6" x14ac:dyDescent="0.2">
      <c r="A41" s="90">
        <v>1254</v>
      </c>
      <c r="B41" s="86" t="s">
        <v>350</v>
      </c>
      <c r="C41" s="91">
        <v>391803.11</v>
      </c>
    </row>
    <row r="42" spans="1:6" x14ac:dyDescent="0.2">
      <c r="A42" s="90">
        <v>1259</v>
      </c>
      <c r="B42" s="86" t="s">
        <v>351</v>
      </c>
      <c r="C42" s="91">
        <v>0</v>
      </c>
    </row>
    <row r="44" spans="1:6" x14ac:dyDescent="0.2">
      <c r="A44" s="88" t="s">
        <v>276</v>
      </c>
      <c r="B44" s="88"/>
      <c r="C44" s="88"/>
      <c r="D44" s="88"/>
      <c r="E44" s="88"/>
    </row>
    <row r="45" spans="1:6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6" x14ac:dyDescent="0.2">
      <c r="A46" s="90">
        <v>5500</v>
      </c>
      <c r="B46" s="86" t="s">
        <v>565</v>
      </c>
      <c r="C46" s="162">
        <f>+C47+C69</f>
        <v>3763778.7199999997</v>
      </c>
      <c r="D46" s="91">
        <v>1132993.46</v>
      </c>
    </row>
    <row r="47" spans="1:6" x14ac:dyDescent="0.2">
      <c r="A47" s="90">
        <v>5510</v>
      </c>
      <c r="B47" s="86" t="s">
        <v>566</v>
      </c>
      <c r="C47" s="162">
        <v>3763660.17</v>
      </c>
      <c r="D47" s="91">
        <v>1132715.55</v>
      </c>
    </row>
    <row r="48" spans="1:6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19839.689999999999</v>
      </c>
      <c r="D50" s="91">
        <v>6613.23</v>
      </c>
    </row>
    <row r="51" spans="1:4" x14ac:dyDescent="0.2">
      <c r="A51" s="90">
        <v>5514</v>
      </c>
      <c r="B51" s="86" t="s">
        <v>570</v>
      </c>
      <c r="C51" s="91">
        <v>1267052.22</v>
      </c>
      <c r="D51" s="91">
        <v>398170.32</v>
      </c>
    </row>
    <row r="52" spans="1:4" x14ac:dyDescent="0.2">
      <c r="A52" s="90">
        <v>5515</v>
      </c>
      <c r="B52" s="86" t="s">
        <v>571</v>
      </c>
      <c r="C52" s="91">
        <v>2424769.14</v>
      </c>
      <c r="D52" s="91">
        <v>714373.5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51999.12</v>
      </c>
      <c r="D54" s="91">
        <v>13558.5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162">
        <f>SUM(C77)</f>
        <v>118.55</v>
      </c>
      <c r="D69" s="91">
        <v>277.91000000000003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118.55</v>
      </c>
      <c r="D77" s="91">
        <v>277.91000000000003</v>
      </c>
    </row>
    <row r="78" spans="1:4" x14ac:dyDescent="0.2">
      <c r="A78" s="90">
        <v>5600</v>
      </c>
      <c r="B78" s="86" t="s">
        <v>126</v>
      </c>
      <c r="C78" s="162">
        <f>SUM(C79)</f>
        <v>1530967.19</v>
      </c>
      <c r="D78" s="91">
        <v>145664.53</v>
      </c>
    </row>
    <row r="79" spans="1:4" x14ac:dyDescent="0.2">
      <c r="A79" s="90">
        <v>5610</v>
      </c>
      <c r="B79" s="86" t="s">
        <v>592</v>
      </c>
      <c r="C79" s="91">
        <f>SUM(C80)</f>
        <v>1530967.19</v>
      </c>
      <c r="D79" s="91">
        <v>145664.53</v>
      </c>
    </row>
    <row r="80" spans="1:4" x14ac:dyDescent="0.2">
      <c r="A80" s="90">
        <v>5611</v>
      </c>
      <c r="B80" s="86" t="s">
        <v>593</v>
      </c>
      <c r="C80" s="91">
        <v>1530967.19</v>
      </c>
      <c r="D80" s="91">
        <v>145664.53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4" sqref="B14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EA!Área_de_impresión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2018-10-29T19:51:34Z</cp:lastPrinted>
  <dcterms:created xsi:type="dcterms:W3CDTF">2012-12-11T20:36:24Z</dcterms:created>
  <dcterms:modified xsi:type="dcterms:W3CDTF">2018-10-29T19:51:43Z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