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1ER TRIM 2018\1ER TRIM 2018\IMPRESO\"/>
    </mc:Choice>
  </mc:AlternateContent>
  <xr:revisionPtr revIDLastSave="0" documentId="13_ncr:1_{B7F7CE4B-09D7-4AD3-8CE6-F92AEF59B80B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79017"/>
</workbook>
</file>

<file path=xl/calcChain.xml><?xml version="1.0" encoding="utf-8"?>
<calcChain xmlns="http://schemas.openxmlformats.org/spreadsheetml/2006/main">
  <c r="F21" i="1" l="1"/>
  <c r="G21" i="1" s="1"/>
  <c r="E21" i="1"/>
  <c r="D19" i="1"/>
  <c r="D18" i="1"/>
  <c r="E11" i="1"/>
  <c r="F11" i="1" s="1"/>
  <c r="G11" i="1" s="1"/>
  <c r="D11" i="1"/>
  <c r="E9" i="1"/>
  <c r="D9" i="1"/>
  <c r="E8" i="1"/>
  <c r="D8" i="1"/>
  <c r="E7" i="1"/>
  <c r="D7" i="1"/>
  <c r="F7" i="1" s="1"/>
  <c r="G7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G10" i="1"/>
  <c r="F13" i="1"/>
  <c r="G13" i="1" s="1"/>
  <c r="F12" i="1"/>
  <c r="G12" i="1" s="1"/>
  <c r="F10" i="1"/>
  <c r="F9" i="1"/>
  <c r="G9" i="1" s="1"/>
  <c r="F8" i="1"/>
  <c r="G8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<sst xmlns="http://schemas.openxmlformats.org/spreadsheetml/2006/main" count="31" uniqueCount="31">
  <si>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</si>
  <si>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</si>
  <si>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</si>
  <si>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</si>
  <si>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</si>
  <si>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</si>
  <si>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</si>
  <si>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</si>
  <si>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</si>
  <si>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</si>
  <si>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</si>
  <si>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</si>
  <si>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</si>
  <si>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</si>
  <si>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</si>
  <si>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</si>
  <si>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</si>
  <si>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</si>
  <si>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</si>
  <si>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</si>
  <si>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</si>
  <si>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</si>
  <si>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</si>
  <si>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</si>
  <si>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</si>
  <si>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DE AGUA POTABLE Y ALCANTARILLADO DE SILAO
Estado Analítico del Activo
Del 01 DE ENERO al 31 DE MARZO DE 2018</t>
  </si>
  <si>
    <t>_________________________</t>
  </si>
  <si>
    <t>_____________________________________________________________________</t>
  </si>
  <si>
    <t>Director General del SAPAS
Ing. Edgar Marín Gutiérrez</t>
  </si>
  <si>
    <t>Director de Administración y Finanzas
C.P. Carlos Alberto Ramírez Salazar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</si>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</sst>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895350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C56493-FDFF-4975-B0B4-A6FD778F5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9144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Normal="100" workbookViewId="0">
      <selection activeCell="A27" sqref="A27:I2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25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7" x14ac:dyDescent="0.2">
      <c r="A7" s="3">
        <v>1110</v>
      </c>
      <c r="B7" s="7" t="s">
        <v>9</v>
      </c>
      <c r="C7" s="13">
        <v>29033871.399999999</v>
      </c>
      <c r="D7" s="13">
        <f>20491159.11+11477170.75+9449790.47</f>
        <v>41418120.329999998</v>
      </c>
      <c r="E7" s="13">
        <f>14229661.23+8525770.08+8293543.5</f>
        <v>31048974.810000002</v>
      </c>
      <c r="F7" s="13">
        <f t="shared" ref="F7:F13" si="0">+C7+D7-E7</f>
        <v>39403016.919999987</v>
      </c>
      <c r="G7" s="13">
        <f t="shared" ref="G7:G13" si="1">+F7-C7</f>
        <v>10369145.519999988</v>
      </c>
    </row>
    <row r="8" spans="1:7" x14ac:dyDescent="0.2">
      <c r="A8" s="3">
        <v>1120</v>
      </c>
      <c r="B8" s="7" t="s">
        <v>10</v>
      </c>
      <c r="C8" s="13">
        <v>6823168.6900000004</v>
      </c>
      <c r="D8" s="13">
        <f>1999392.74+928586+1108354.67</f>
        <v>4036333.41</v>
      </c>
      <c r="E8" s="13">
        <f>931571.9+824492.3+1131651.33</f>
        <v>2887715.5300000003</v>
      </c>
      <c r="F8" s="13">
        <f t="shared" si="0"/>
        <v>7971786.5700000012</v>
      </c>
      <c r="G8" s="13">
        <f t="shared" si="1"/>
        <v>1148617.8800000008</v>
      </c>
    </row>
    <row r="9" spans="1:7" x14ac:dyDescent="0.2">
      <c r="A9" s="3">
        <v>1130</v>
      </c>
      <c r="B9" s="7" t="s">
        <v>11</v>
      </c>
      <c r="C9" s="13">
        <v>1051068.76</v>
      </c>
      <c r="D9" s="13">
        <f>256978.31+820510.24+738668.96</f>
        <v>1816157.51</v>
      </c>
      <c r="E9" s="13">
        <f>582743.99+367112.96+588668.26</f>
        <v>1538525.21</v>
      </c>
      <c r="F9" s="13">
        <f t="shared" si="0"/>
        <v>1328701.06</v>
      </c>
      <c r="G9" s="13">
        <f t="shared" si="1"/>
        <v>277632.30000000005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</row>
    <row r="11" spans="1:7" x14ac:dyDescent="0.2">
      <c r="A11" s="3">
        <v>1150</v>
      </c>
      <c r="B11" s="7" t="s">
        <v>2</v>
      </c>
      <c r="C11" s="13">
        <v>4445444.24</v>
      </c>
      <c r="D11" s="13">
        <f>43057.1+269552.95+252243</f>
        <v>564853.05000000005</v>
      </c>
      <c r="E11" s="13">
        <f>962522.11+468246.68+353558</f>
        <v>1784326.79</v>
      </c>
      <c r="F11" s="13">
        <f t="shared" si="0"/>
        <v>3225970.5</v>
      </c>
      <c r="G11" s="13">
        <f t="shared" si="1"/>
        <v>-1219473.7400000002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9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9" x14ac:dyDescent="0.2">
      <c r="A18" s="3">
        <v>1230</v>
      </c>
      <c r="B18" s="7" t="s">
        <v>17</v>
      </c>
      <c r="C18" s="14">
        <v>108448039.27</v>
      </c>
      <c r="D18" s="14">
        <f>940372.72+1801784.15+583906.28</f>
        <v>3326063.1500000004</v>
      </c>
      <c r="E18" s="14">
        <v>0</v>
      </c>
      <c r="F18" s="13">
        <f>+C18+D18-E18</f>
        <v>111774102.42</v>
      </c>
      <c r="G18" s="13">
        <f t="shared" ref="G18:G24" si="2">+F18-C18</f>
        <v>3326063.150000006</v>
      </c>
    </row>
    <row r="19" spans="1:9" x14ac:dyDescent="0.2">
      <c r="A19" s="3">
        <v>1240</v>
      </c>
      <c r="B19" s="7" t="s">
        <v>18</v>
      </c>
      <c r="C19" s="13">
        <v>30998308.350000001</v>
      </c>
      <c r="D19" s="13">
        <f>4964+40510.92+405807.98</f>
        <v>451282.89999999997</v>
      </c>
      <c r="E19" s="13">
        <v>0</v>
      </c>
      <c r="F19" s="13">
        <f>+C19+D19-E19</f>
        <v>31449591.25</v>
      </c>
      <c r="G19" s="13">
        <f t="shared" si="2"/>
        <v>451282.89999999851</v>
      </c>
    </row>
    <row r="20" spans="1:9" x14ac:dyDescent="0.2">
      <c r="A20" s="3">
        <v>1250</v>
      </c>
      <c r="B20" s="7" t="s">
        <v>19</v>
      </c>
      <c r="C20" s="13">
        <v>1386680.51</v>
      </c>
      <c r="D20" s="13">
        <v>0</v>
      </c>
      <c r="E20" s="13">
        <v>0</v>
      </c>
      <c r="F20" s="13">
        <f>+C20+D20-E20</f>
        <v>1386680.51</v>
      </c>
      <c r="G20" s="13">
        <f t="shared" si="2"/>
        <v>0</v>
      </c>
    </row>
    <row r="21" spans="1:9" x14ac:dyDescent="0.2">
      <c r="A21" s="3">
        <v>1260</v>
      </c>
      <c r="B21" s="7" t="s">
        <v>20</v>
      </c>
      <c r="C21" s="13">
        <v>18679656.960000001</v>
      </c>
      <c r="D21" s="13"/>
      <c r="E21" s="13">
        <f>406087.47+405974.46+408121.64</f>
        <v>1220183.5699999998</v>
      </c>
      <c r="F21" s="13">
        <f>+C21-D21+E21</f>
        <v>19899840.530000001</v>
      </c>
      <c r="G21" s="13">
        <f t="shared" si="2"/>
        <v>1220183.5700000003</v>
      </c>
    </row>
    <row r="22" spans="1:9" x14ac:dyDescent="0.2">
      <c r="A22" s="3">
        <v>1270</v>
      </c>
      <c r="B22" s="7" t="s">
        <v>21</v>
      </c>
      <c r="C22" s="13">
        <v>367675.15</v>
      </c>
      <c r="D22" s="13">
        <v>731</v>
      </c>
      <c r="E22" s="13">
        <v>0</v>
      </c>
      <c r="F22" s="13">
        <f>+C22+D22-E22</f>
        <v>368406.15</v>
      </c>
      <c r="G22" s="13">
        <f t="shared" si="2"/>
        <v>731</v>
      </c>
    </row>
    <row r="23" spans="1:9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 t="shared" si="2"/>
        <v>0</v>
      </c>
    </row>
    <row r="24" spans="1:9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 t="shared" si="2"/>
        <v>0</v>
      </c>
    </row>
    <row r="25" spans="1:9" x14ac:dyDescent="0.2">
      <c r="A25" s="17"/>
      <c r="B25" s="6"/>
      <c r="C25" s="15"/>
      <c r="D25" s="15"/>
      <c r="E25" s="15"/>
      <c r="F25" s="15"/>
      <c r="G25" s="15"/>
    </row>
    <row r="27" spans="1:9" x14ac:dyDescent="0.2">
      <c r="A27" s="26" t="s">
        <v>30</v>
      </c>
      <c r="B27" s="26"/>
      <c r="C27" s="26"/>
      <c r="D27" s="26"/>
      <c r="E27" s="26"/>
      <c r="F27" s="26"/>
      <c r="G27" s="26"/>
      <c r="H27" s="26"/>
      <c r="I27" s="26"/>
    </row>
    <row r="31" spans="1:9" x14ac:dyDescent="0.2">
      <c r="B31" s="19" t="s">
        <v>26</v>
      </c>
      <c r="E31" s="24" t="s">
        <v>27</v>
      </c>
      <c r="F31" s="24"/>
    </row>
    <row r="32" spans="1:9" ht="22.5" x14ac:dyDescent="0.2">
      <c r="B32" s="20" t="s">
        <v>28</v>
      </c>
      <c r="E32" s="25" t="s">
        <v>29</v>
      </c>
      <c r="F32" s="25"/>
    </row>
  </sheetData>
  <sheetProtection formatCells="0" formatColumns="0" formatRows="0" autoFilter="0"/>
  <mergeCells count="4">
    <mergeCell ref="A1:G1"/>
    <mergeCell ref="E31:F31"/>
    <mergeCell ref="E32:F32"/>
    <mergeCell ref="A27:I27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2018-04-27T20:01:11Z</cp:lastPrinted>
  <dcterms:created xsi:type="dcterms:W3CDTF">2014-02-09T04:04:15Z</dcterms:created>
  <dcterms:modified xsi:type="dcterms:W3CDTF">2018-05-21T14:55:37Z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