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3D922B4F-7290-4C23-98BA-AA91003BA50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D8" i="1" l="1"/>
  <c r="E8" i="1"/>
  <c r="F21" i="1" l="1"/>
  <c r="E21" i="1"/>
  <c r="D19" i="1"/>
  <c r="D18" i="1"/>
  <c r="G13" i="1"/>
  <c r="F13" i="1"/>
  <c r="E11" i="1"/>
  <c r="D11" i="1"/>
  <c r="E9" i="1"/>
  <c r="D9" i="1"/>
  <c r="E7" i="1"/>
  <c r="D7" i="1"/>
  <c r="F24" i="1" l="1"/>
  <c r="G24" i="1" s="1"/>
  <c r="F23" i="1"/>
  <c r="G23" i="1" s="1"/>
  <c r="F22" i="1"/>
  <c r="G22" i="1" s="1"/>
  <c r="G21" i="1"/>
  <c r="F20" i="1"/>
  <c r="G20" i="1" s="1"/>
  <c r="F19" i="1"/>
  <c r="G19" i="1" s="1"/>
  <c r="F18" i="1"/>
  <c r="G18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<sst xmlns="http://schemas.openxmlformats.org/spreadsheetml/2006/main" count="31" uniqueCount="31">
  <si>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</si>
  <si>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</si>
  <si>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</si>
  <si>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</si>
  <si>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</si>
  <si>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</si>
  <si>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</si>
  <si>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</si>
  <si>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</si>
  <si>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</si>
  <si>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</si>
  <si>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</si>
  <si>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</si>
  <si>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</si>
  <si>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</si>
  <si>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</si>
  <si>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</si>
  <si>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</si>
  <si>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</si>
  <si>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</si>
  <si>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</si>
  <si>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</si>
  <si>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</si>
  <si>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</si>
  <si>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</si>
  <si>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SISTEMA DE AGUA POTABLE Y ALCANTARILLADO DE SILAO
Estado Analítico del Activo
Del 01 DE ENERO al 31 DE MARZO 2019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</si>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</sst>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Normal="100" workbookViewId="0">
      <selection activeCell="K31" sqref="K3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9" t="s">
        <v>25</v>
      </c>
      <c r="B1" s="20"/>
      <c r="C1" s="20"/>
      <c r="D1" s="20"/>
      <c r="E1" s="20"/>
      <c r="F1" s="20"/>
      <c r="G1" s="21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7" x14ac:dyDescent="0.2">
      <c r="A7" s="3">
        <v>1110</v>
      </c>
      <c r="B7" s="7" t="s">
        <v>9</v>
      </c>
      <c r="C7" s="13">
        <v>44759896.960000001</v>
      </c>
      <c r="D7" s="13">
        <f>18023439.4+19845567.42+17298063.18</f>
        <v>55167070</v>
      </c>
      <c r="E7" s="13">
        <f>16101847.05+15530902.93+20309628.8</f>
        <v>51942378.780000001</v>
      </c>
      <c r="F7" s="13">
        <f>+C7+D7-E7</f>
        <v>47984588.180000007</v>
      </c>
      <c r="G7" s="13">
        <f>F7-C7</f>
        <v>3224691.2200000063</v>
      </c>
    </row>
    <row r="8" spans="1:7" x14ac:dyDescent="0.2">
      <c r="A8" s="3">
        <v>1120</v>
      </c>
      <c r="B8" s="7" t="s">
        <v>10</v>
      </c>
      <c r="C8" s="13">
        <v>6929943.0300000003</v>
      </c>
      <c r="D8" s="13">
        <f>2709737+1449747.42+1487729.33</f>
        <v>5647213.75</v>
      </c>
      <c r="E8" s="13">
        <f>1346992.18+1515146.6+1397011.05</f>
        <v>4259149.83</v>
      </c>
      <c r="F8" s="13">
        <f t="shared" ref="F8:F13" si="0">+C8+D8-E8</f>
        <v>8318006.9500000011</v>
      </c>
      <c r="G8" s="13">
        <f t="shared" ref="G8:G13" si="1">F8-C8</f>
        <v>1388063.9200000009</v>
      </c>
    </row>
    <row r="9" spans="1:7" x14ac:dyDescent="0.2">
      <c r="A9" s="3">
        <v>1130</v>
      </c>
      <c r="B9" s="7" t="s">
        <v>11</v>
      </c>
      <c r="C9" s="13">
        <v>1745477.29</v>
      </c>
      <c r="D9" s="13">
        <f>392155.25+215682.15+175738.37</f>
        <v>783575.77</v>
      </c>
      <c r="E9" s="13">
        <f>842790.95+616563.13+659837.66</f>
        <v>2119191.7400000002</v>
      </c>
      <c r="F9" s="13">
        <f t="shared" si="0"/>
        <v>409861.31999999983</v>
      </c>
      <c r="G9" s="13">
        <f t="shared" si="1"/>
        <v>-1335615.9700000002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</row>
    <row r="11" spans="1:7" x14ac:dyDescent="0.2">
      <c r="A11" s="3">
        <v>1150</v>
      </c>
      <c r="B11" s="7" t="s">
        <v>2</v>
      </c>
      <c r="C11" s="13">
        <v>3357918.4</v>
      </c>
      <c r="D11" s="13">
        <f>30606.01+653165.69+783465.96</f>
        <v>1467237.66</v>
      </c>
      <c r="E11" s="13">
        <f>378584.27+263395.7+253846</f>
        <v>895825.97</v>
      </c>
      <c r="F11" s="13">
        <f t="shared" si="0"/>
        <v>3929330.09</v>
      </c>
      <c r="G11" s="13">
        <f t="shared" si="1"/>
        <v>571411.68999999994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114003449.86</v>
      </c>
      <c r="D18" s="14">
        <f>1068951.09+427290.79+1286032.44</f>
        <v>2782274.3200000003</v>
      </c>
      <c r="E18" s="14">
        <v>0</v>
      </c>
      <c r="F18" s="13">
        <f t="shared" ref="F18:F24" si="2">+C18+D18-E18</f>
        <v>116785724.18000001</v>
      </c>
      <c r="G18" s="13">
        <f t="shared" ref="G18:G24" si="3">F18-C18</f>
        <v>2782274.3200000077</v>
      </c>
    </row>
    <row r="19" spans="1:7" x14ac:dyDescent="0.2">
      <c r="A19" s="3">
        <v>1240</v>
      </c>
      <c r="B19" s="7" t="s">
        <v>18</v>
      </c>
      <c r="C19" s="13">
        <v>35178058.75</v>
      </c>
      <c r="D19" s="13">
        <f>146500+57960.97+181269.4</f>
        <v>385730.37</v>
      </c>
      <c r="E19" s="13">
        <v>0</v>
      </c>
      <c r="F19" s="13">
        <f t="shared" si="2"/>
        <v>35563789.119999997</v>
      </c>
      <c r="G19" s="13">
        <f t="shared" si="3"/>
        <v>385730.36999999732</v>
      </c>
    </row>
    <row r="20" spans="1:7" x14ac:dyDescent="0.2">
      <c r="A20" s="3">
        <v>1250</v>
      </c>
      <c r="B20" s="7" t="s">
        <v>19</v>
      </c>
      <c r="C20" s="13">
        <v>1576680.51</v>
      </c>
      <c r="D20" s="13">
        <v>0</v>
      </c>
      <c r="E20" s="13">
        <v>0</v>
      </c>
      <c r="F20" s="13">
        <f t="shared" si="2"/>
        <v>1576680.51</v>
      </c>
      <c r="G20" s="13">
        <f t="shared" si="3"/>
        <v>0</v>
      </c>
    </row>
    <row r="21" spans="1:7" x14ac:dyDescent="0.2">
      <c r="A21" s="3">
        <v>1260</v>
      </c>
      <c r="B21" s="7" t="s">
        <v>20</v>
      </c>
      <c r="C21" s="13">
        <v>23699544.079999998</v>
      </c>
      <c r="D21" s="13">
        <v>0</v>
      </c>
      <c r="E21" s="13">
        <f>422840.2+422384.17+421940.1</f>
        <v>1267164.47</v>
      </c>
      <c r="F21" s="13">
        <f>+C21-D21+E21</f>
        <v>24966708.549999997</v>
      </c>
      <c r="G21" s="13">
        <f t="shared" si="3"/>
        <v>1267164.4699999988</v>
      </c>
    </row>
    <row r="22" spans="1:7" x14ac:dyDescent="0.2">
      <c r="A22" s="3">
        <v>1270</v>
      </c>
      <c r="B22" s="7" t="s">
        <v>21</v>
      </c>
      <c r="C22" s="13">
        <v>368406.15</v>
      </c>
      <c r="D22" s="13">
        <v>0</v>
      </c>
      <c r="E22" s="13">
        <v>0</v>
      </c>
      <c r="F22" s="13">
        <f t="shared" si="2"/>
        <v>368406.15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2"/>
        <v>0</v>
      </c>
      <c r="G23" s="13">
        <f t="shared" si="3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6" spans="1:7" x14ac:dyDescent="0.2">
      <c r="B26" s="22" t="s">
        <v>26</v>
      </c>
      <c r="C26" s="22"/>
      <c r="D26" s="22"/>
      <c r="E26" s="22"/>
      <c r="F26" s="22"/>
      <c r="G26"/>
    </row>
    <row r="27" spans="1:7" x14ac:dyDescent="0.2">
      <c r="B27" s="23"/>
      <c r="C27" s="23"/>
      <c r="D27" s="24"/>
      <c r="E27" s="24"/>
      <c r="F27" s="24"/>
      <c r="G27" s="24"/>
    </row>
    <row r="28" spans="1:7" x14ac:dyDescent="0.2">
      <c r="B28" s="23"/>
      <c r="C28" s="23"/>
      <c r="D28" s="24"/>
      <c r="E28" s="24"/>
      <c r="F28" s="24"/>
      <c r="G28" s="24"/>
    </row>
    <row r="29" spans="1:7" x14ac:dyDescent="0.2">
      <c r="B29" s="23"/>
      <c r="C29" s="23"/>
      <c r="D29" s="24"/>
      <c r="E29" s="24"/>
      <c r="F29" s="24"/>
      <c r="G29" s="24"/>
    </row>
    <row r="30" spans="1:7" x14ac:dyDescent="0.2">
      <c r="B30" s="23"/>
      <c r="C30" s="23"/>
      <c r="D30" s="24"/>
      <c r="E30" s="24"/>
      <c r="F30" s="24"/>
      <c r="G30" s="24"/>
    </row>
    <row r="31" spans="1:7" x14ac:dyDescent="0.2">
      <c r="B31" s="23"/>
      <c r="C31" s="23"/>
      <c r="D31" s="24"/>
      <c r="E31" s="24"/>
      <c r="F31" s="23"/>
      <c r="G31" s="24"/>
    </row>
    <row r="32" spans="1:7" x14ac:dyDescent="0.2">
      <c r="B32" s="25" t="s">
        <v>27</v>
      </c>
      <c r="C32" s="26"/>
      <c r="D32" s="26"/>
      <c r="E32" s="24"/>
      <c r="F32" s="27" t="s">
        <v>28</v>
      </c>
      <c r="G32" s="27"/>
    </row>
    <row r="33" spans="2:7" ht="22.5" x14ac:dyDescent="0.2">
      <c r="B33" s="28" t="s">
        <v>29</v>
      </c>
      <c r="C33" s="29"/>
      <c r="D33" s="29"/>
      <c r="E33" s="24"/>
      <c r="F33" s="29" t="s">
        <v>30</v>
      </c>
      <c r="G33" s="29"/>
    </row>
    <row r="34" spans="2:7" x14ac:dyDescent="0.2">
      <c r="B34" s="23"/>
      <c r="C34" s="23"/>
      <c r="D34" s="24"/>
      <c r="E34" s="24"/>
      <c r="F34" s="24"/>
      <c r="G34" s="24"/>
    </row>
  </sheetData>
  <sheetProtection formatCells="0" formatColumns="0" formatRows="0" autoFilter="0"/>
  <mergeCells count="4">
    <mergeCell ref="A1:G1"/>
    <mergeCell ref="F32:G32"/>
    <mergeCell ref="C33:D33"/>
    <mergeCell ref="F33:G3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2018-03-08T18:40:55Z</cp:lastPrinted>
  <dcterms:created xsi:type="dcterms:W3CDTF">2014-02-09T04:04:15Z</dcterms:created>
  <dcterms:modified xsi:type="dcterms:W3CDTF">2019-04-30T16:26:27Z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