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INF PARA PAGINA WEBB\4TO. TRIMESTRE 2017\INFORMACION CONTABLE\"/>
    </mc:Choice>
  </mc:AlternateContent>
  <bookViews>
    <workbookView xWindow="120" yWindow="105" windowWidth="15240" windowHeight="7995" tabRatio="923" firstSheet="14" activeTab="25"/>
  </bookViews>
  <sheets>
    <sheet name="Notas a los Edos Financieros" sheetId="1" r:id="rId1"/>
    <sheet name="ESF-01" sheetId="107" r:id="rId2"/>
    <sheet name="ESF-02 " sheetId="108" r:id="rId3"/>
    <sheet name="ESF-03" sheetId="109" r:id="rId4"/>
    <sheet name="ESF-04" sheetId="110" r:id="rId5"/>
    <sheet name="ESF-05" sheetId="111" r:id="rId6"/>
    <sheet name="ESF-06 " sheetId="112" r:id="rId7"/>
    <sheet name="ESF-07" sheetId="113" r:id="rId8"/>
    <sheet name="ESF-08" sheetId="114" r:id="rId9"/>
    <sheet name="ESF-09" sheetId="115" r:id="rId10"/>
    <sheet name="ESF-10" sheetId="116" r:id="rId11"/>
    <sheet name="ESF-11" sheetId="117" r:id="rId12"/>
    <sheet name="ESF-12 " sheetId="118" r:id="rId13"/>
    <sheet name="ESF-13" sheetId="119" r:id="rId14"/>
    <sheet name="ESF-14" sheetId="120" r:id="rId15"/>
    <sheet name="ESF-15" sheetId="121" r:id="rId16"/>
    <sheet name="EA-01" sheetId="122" r:id="rId17"/>
    <sheet name="EA-02" sheetId="123" r:id="rId18"/>
    <sheet name="EA-03" sheetId="124" r:id="rId19"/>
    <sheet name="VHP-01" sheetId="125" r:id="rId20"/>
    <sheet name="VHP-02" sheetId="126" r:id="rId21"/>
    <sheet name="EFE-01  " sheetId="127" r:id="rId22"/>
    <sheet name="EFE-02" sheetId="128" r:id="rId23"/>
    <sheet name="EFE-03" sheetId="129" r:id="rId24"/>
    <sheet name="Conciliacion_Ig" sheetId="130" r:id="rId25"/>
    <sheet name="Conciliacion_Eg" sheetId="131" r:id="rId26"/>
  </sheets>
  <definedNames>
    <definedName name="_xlnm._FilterDatabase" localSheetId="3" hidden="1">'ESF-03'!$A$7:$K$145</definedName>
    <definedName name="_xlnm._FilterDatabase" localSheetId="8" hidden="1">'ESF-08'!$A$7:$H$94</definedName>
    <definedName name="_xlnm.Print_Area" localSheetId="16">'EA-01'!$A$1:$D$70</definedName>
    <definedName name="_xlnm.Print_Area" localSheetId="17">'EA-02'!$A$1:$E$16</definedName>
    <definedName name="_xlnm.Print_Area" localSheetId="18">'EA-03'!$A$1:$E$112</definedName>
    <definedName name="_xlnm.Print_Area" localSheetId="21">'EFE-01  '!$A$1:$E$29</definedName>
    <definedName name="_xlnm.Print_Area" localSheetId="22">'EFE-02'!$A$1:$D$16</definedName>
    <definedName name="_xlnm.Print_Area" localSheetId="23">'EFE-03'!$A$1:$C$43</definedName>
    <definedName name="_xlnm.Print_Area" localSheetId="1">'ESF-01'!$A$1:$E$71</definedName>
    <definedName name="_xlnm.Print_Area" localSheetId="2">'ESF-02 '!$A$1:$H$26</definedName>
    <definedName name="_xlnm.Print_Area" localSheetId="3">'ESF-03'!$A$1:$I$152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'ESF-08'!$A$1:$F$52</definedName>
    <definedName name="_xlnm.Print_Area" localSheetId="9">'ESF-09'!$A$1:$F$45</definedName>
    <definedName name="_xlnm.Print_Area" localSheetId="10">'ESF-10'!$A$1:$H$8</definedName>
    <definedName name="_xlnm.Print_Area" localSheetId="11">'ESF-11'!$A$1:$D$13</definedName>
    <definedName name="_xlnm.Print_Area" localSheetId="12">'ESF-12 '!$A$1:$H$57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19">'VHP-01'!$A$1:$G$21</definedName>
    <definedName name="_xlnm.Print_Area" localSheetId="20">'VHP-02'!$A$1:$F$23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52511"/>
</workbook>
</file>

<file path=xl/calcChain.xml><?xml version="1.0" encoding="utf-8"?>
<calcChain xmlns="http://schemas.openxmlformats.org/spreadsheetml/2006/main">
  <c r="C27" i="131" l="1"/>
  <c r="C35" i="131"/>
  <c r="C15" i="130"/>
  <c r="C9" i="130"/>
  <c r="C20" i="130" s="1"/>
  <c r="C36" i="128"/>
  <c r="C33" i="128"/>
  <c r="C30" i="128"/>
  <c r="C23" i="128"/>
  <c r="C39" i="128" s="1"/>
  <c r="C22" i="128"/>
  <c r="C20" i="128"/>
  <c r="C11" i="128"/>
  <c r="C14" i="128" s="1"/>
  <c r="D27" i="127"/>
  <c r="C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27" i="127" s="1"/>
  <c r="D21" i="126"/>
  <c r="C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21" i="126" s="1"/>
  <c r="D19" i="125"/>
  <c r="C19" i="125"/>
  <c r="E18" i="125"/>
  <c r="E17" i="125"/>
  <c r="E16" i="125"/>
  <c r="E15" i="125"/>
  <c r="E14" i="125"/>
  <c r="E13" i="125"/>
  <c r="E12" i="125"/>
  <c r="E11" i="125"/>
  <c r="E10" i="125"/>
  <c r="E9" i="125"/>
  <c r="E8" i="125"/>
  <c r="E19" i="125" s="1"/>
  <c r="C127" i="124"/>
  <c r="D126" i="124" s="1"/>
  <c r="D125" i="124"/>
  <c r="D123" i="124"/>
  <c r="D121" i="124"/>
  <c r="D119" i="124"/>
  <c r="D117" i="124"/>
  <c r="D115" i="124"/>
  <c r="D113" i="124"/>
  <c r="D111" i="124"/>
  <c r="D109" i="124"/>
  <c r="D107" i="124"/>
  <c r="D105" i="124"/>
  <c r="D103" i="124"/>
  <c r="D101" i="124"/>
  <c r="D99" i="124"/>
  <c r="D97" i="124"/>
  <c r="D95" i="124"/>
  <c r="D93" i="124"/>
  <c r="D91" i="124"/>
  <c r="D89" i="124"/>
  <c r="D87" i="124"/>
  <c r="D85" i="124"/>
  <c r="D83" i="124"/>
  <c r="D81" i="124"/>
  <c r="D79" i="124"/>
  <c r="D77" i="124"/>
  <c r="D75" i="124"/>
  <c r="D73" i="124"/>
  <c r="D71" i="124"/>
  <c r="D69" i="124"/>
  <c r="D67" i="124"/>
  <c r="D65" i="124"/>
  <c r="D63" i="124"/>
  <c r="D61" i="124"/>
  <c r="D59" i="124"/>
  <c r="D57" i="124"/>
  <c r="D55" i="124"/>
  <c r="D53" i="124"/>
  <c r="D52" i="124"/>
  <c r="D51" i="124"/>
  <c r="D50" i="124"/>
  <c r="D49" i="124"/>
  <c r="D48" i="124"/>
  <c r="D47" i="124"/>
  <c r="D46" i="124"/>
  <c r="D45" i="124"/>
  <c r="D44" i="124"/>
  <c r="D43" i="124"/>
  <c r="D42" i="124"/>
  <c r="D41" i="124"/>
  <c r="D40" i="124"/>
  <c r="D39" i="124"/>
  <c r="D38" i="124"/>
  <c r="D37" i="124"/>
  <c r="D36" i="124"/>
  <c r="D35" i="124"/>
  <c r="D34" i="124"/>
  <c r="D33" i="124"/>
  <c r="D32" i="124"/>
  <c r="D31" i="124"/>
  <c r="D30" i="124"/>
  <c r="D29" i="124"/>
  <c r="D28" i="124"/>
  <c r="D27" i="124"/>
  <c r="D26" i="124"/>
  <c r="D25" i="124"/>
  <c r="D24" i="124"/>
  <c r="D23" i="124"/>
  <c r="D22" i="124"/>
  <c r="D21" i="124"/>
  <c r="D20" i="124"/>
  <c r="D19" i="124"/>
  <c r="D18" i="124"/>
  <c r="D17" i="124"/>
  <c r="D16" i="124"/>
  <c r="D15" i="124"/>
  <c r="D14" i="124"/>
  <c r="D13" i="124"/>
  <c r="D12" i="124"/>
  <c r="D11" i="124"/>
  <c r="D10" i="124"/>
  <c r="D9" i="124"/>
  <c r="D8" i="124"/>
  <c r="C14" i="123"/>
  <c r="C79" i="122"/>
  <c r="C68" i="122"/>
  <c r="O18" i="121"/>
  <c r="N18" i="121"/>
  <c r="M18" i="121"/>
  <c r="L18" i="121"/>
  <c r="K18" i="121"/>
  <c r="I18" i="121"/>
  <c r="H18" i="121"/>
  <c r="G18" i="121"/>
  <c r="F18" i="121"/>
  <c r="C26" i="120"/>
  <c r="C18" i="120"/>
  <c r="C10" i="120"/>
  <c r="C18" i="119"/>
  <c r="C10" i="119"/>
  <c r="G75" i="118"/>
  <c r="F75" i="118"/>
  <c r="E75" i="118"/>
  <c r="D75" i="118"/>
  <c r="C75" i="118"/>
  <c r="G55" i="118"/>
  <c r="F55" i="118"/>
  <c r="E55" i="118"/>
  <c r="D55" i="118"/>
  <c r="C55" i="118"/>
  <c r="C20" i="117"/>
  <c r="C11" i="117"/>
  <c r="D43" i="115"/>
  <c r="C43" i="115"/>
  <c r="E42" i="115"/>
  <c r="E40" i="115"/>
  <c r="E39" i="115"/>
  <c r="E38" i="115"/>
  <c r="E37" i="115"/>
  <c r="E36" i="115"/>
  <c r="E35" i="115"/>
  <c r="E34" i="115"/>
  <c r="E33" i="115"/>
  <c r="E32" i="115"/>
  <c r="E31" i="115"/>
  <c r="E30" i="115"/>
  <c r="E29" i="115"/>
  <c r="E28" i="115"/>
  <c r="E43" i="115" s="1"/>
  <c r="D22" i="115"/>
  <c r="C22" i="115"/>
  <c r="E20" i="115"/>
  <c r="E19" i="115"/>
  <c r="E22" i="115" s="1"/>
  <c r="D13" i="115"/>
  <c r="C13" i="115"/>
  <c r="E9" i="115"/>
  <c r="E8" i="115"/>
  <c r="E13" i="115" s="1"/>
  <c r="E94" i="114"/>
  <c r="D94" i="114"/>
  <c r="C94" i="114"/>
  <c r="D84" i="114"/>
  <c r="C84" i="114"/>
  <c r="E83" i="114"/>
  <c r="E82" i="114"/>
  <c r="E81" i="114"/>
  <c r="E80" i="114"/>
  <c r="E79" i="114"/>
  <c r="E78" i="114"/>
  <c r="E77" i="114"/>
  <c r="E76" i="114"/>
  <c r="E75" i="114"/>
  <c r="E74" i="114"/>
  <c r="E73" i="114"/>
  <c r="E72" i="114"/>
  <c r="E71" i="114"/>
  <c r="E70" i="114"/>
  <c r="E69" i="114"/>
  <c r="E68" i="114"/>
  <c r="E67" i="114"/>
  <c r="E66" i="114"/>
  <c r="E84" i="114" s="1"/>
  <c r="E60" i="114"/>
  <c r="D60" i="114"/>
  <c r="C60" i="114"/>
  <c r="E56" i="114"/>
  <c r="E50" i="114"/>
  <c r="D50" i="114"/>
  <c r="C50" i="114"/>
  <c r="E46" i="114"/>
  <c r="D40" i="114"/>
  <c r="C40" i="114"/>
  <c r="E39" i="114"/>
  <c r="E38" i="114"/>
  <c r="E37" i="114"/>
  <c r="E36" i="114"/>
  <c r="E35" i="114"/>
  <c r="E34" i="114"/>
  <c r="E33" i="114"/>
  <c r="E32" i="114"/>
  <c r="E31" i="114"/>
  <c r="E30" i="114"/>
  <c r="E29" i="114"/>
  <c r="E28" i="114"/>
  <c r="E27" i="114"/>
  <c r="E26" i="114"/>
  <c r="E25" i="114"/>
  <c r="E24" i="114"/>
  <c r="E23" i="114"/>
  <c r="E22" i="114"/>
  <c r="E40" i="114" s="1"/>
  <c r="D16" i="114"/>
  <c r="C16" i="114"/>
  <c r="E13" i="114"/>
  <c r="E12" i="114"/>
  <c r="E11" i="114"/>
  <c r="E10" i="114"/>
  <c r="E9" i="114"/>
  <c r="E8" i="114"/>
  <c r="E16" i="114" s="1"/>
  <c r="C16" i="113"/>
  <c r="C16" i="112"/>
  <c r="B27" i="111"/>
  <c r="C25" i="111"/>
  <c r="C16" i="111"/>
  <c r="G150" i="109"/>
  <c r="F150" i="109"/>
  <c r="E150" i="109"/>
  <c r="D150" i="109"/>
  <c r="C150" i="109"/>
  <c r="G140" i="109"/>
  <c r="F140" i="109"/>
  <c r="E140" i="109"/>
  <c r="D140" i="109"/>
  <c r="C140" i="109"/>
  <c r="G130" i="109"/>
  <c r="F130" i="109"/>
  <c r="E130" i="109"/>
  <c r="D130" i="109"/>
  <c r="C130" i="109"/>
  <c r="G120" i="109"/>
  <c r="F120" i="109"/>
  <c r="E120" i="109"/>
  <c r="D120" i="109"/>
  <c r="C120" i="109"/>
  <c r="G110" i="109"/>
  <c r="F110" i="109"/>
  <c r="E110" i="109"/>
  <c r="D110" i="109"/>
  <c r="C110" i="109"/>
  <c r="G90" i="109"/>
  <c r="F90" i="109"/>
  <c r="E90" i="109"/>
  <c r="D90" i="109"/>
  <c r="C90" i="109"/>
  <c r="H79" i="109"/>
  <c r="G79" i="109"/>
  <c r="F79" i="109"/>
  <c r="E79" i="109"/>
  <c r="D79" i="109"/>
  <c r="C79" i="109"/>
  <c r="G52" i="109"/>
  <c r="E52" i="109"/>
  <c r="D52" i="109"/>
  <c r="C52" i="109"/>
  <c r="F48" i="109"/>
  <c r="F52" i="109" s="1"/>
  <c r="C48" i="109"/>
  <c r="G23" i="109"/>
  <c r="F23" i="109"/>
  <c r="E23" i="109"/>
  <c r="D23" i="109"/>
  <c r="C23" i="109"/>
  <c r="G13" i="109"/>
  <c r="F13" i="109"/>
  <c r="E13" i="109"/>
  <c r="D13" i="109"/>
  <c r="C13" i="109"/>
  <c r="H24" i="108"/>
  <c r="G24" i="108"/>
  <c r="F24" i="108"/>
  <c r="E24" i="108"/>
  <c r="D24" i="108"/>
  <c r="C24" i="108"/>
  <c r="H14" i="108"/>
  <c r="G14" i="108"/>
  <c r="F14" i="108"/>
  <c r="E14" i="108"/>
  <c r="D14" i="108"/>
  <c r="C14" i="108"/>
  <c r="C70" i="107"/>
  <c r="C57" i="107"/>
  <c r="C44" i="107"/>
  <c r="C13" i="107"/>
  <c r="D56" i="124" l="1"/>
  <c r="D127" i="124" s="1"/>
  <c r="D60" i="124"/>
  <c r="D64" i="124"/>
  <c r="D68" i="124"/>
  <c r="D72" i="124"/>
  <c r="D76" i="124"/>
  <c r="D80" i="124"/>
  <c r="D84" i="124"/>
  <c r="D88" i="124"/>
  <c r="D92" i="124"/>
  <c r="D96" i="124"/>
  <c r="D100" i="124"/>
  <c r="D104" i="124"/>
  <c r="D108" i="124"/>
  <c r="D112" i="124"/>
  <c r="D116" i="124"/>
  <c r="D120" i="124"/>
  <c r="D124" i="124"/>
  <c r="D54" i="124"/>
  <c r="D58" i="124"/>
  <c r="D62" i="124"/>
  <c r="D66" i="124"/>
  <c r="D70" i="124"/>
  <c r="D74" i="124"/>
  <c r="D78" i="124"/>
  <c r="D82" i="124"/>
  <c r="D86" i="124"/>
  <c r="D90" i="124"/>
  <c r="D94" i="124"/>
  <c r="D98" i="124"/>
  <c r="D102" i="124"/>
  <c r="D106" i="124"/>
  <c r="D110" i="124"/>
  <c r="D114" i="124"/>
  <c r="D118" i="124"/>
  <c r="D122" i="124"/>
</calcChain>
</file>

<file path=xl/sharedStrings.xml><?xml version="1.0" encoding="utf-8"?>
<sst xmlns="http://schemas.openxmlformats.org/spreadsheetml/2006/main" count="1661" uniqueCount="1132">
  <si>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</si>
  <si>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</si>
  <si>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</si>
  <si>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</si>
  <si>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</si>
  <si>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</si>
  <si>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</si>
  <si>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</si>
  <si>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</si>
  <si>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</si>
  <si>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</si>
  <si>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</si>
  <si>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</si>
  <si>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</si>
  <si>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</si>
  <si>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</si>
  <si>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</si>
  <si>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</si>
  <si>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</si>
  <si>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</si>
  <si>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</si>
  <si>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</si>
  <si>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</si>
  <si>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</si>
  <si>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</si>
  <si>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</si>
  <si>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</si>
  <si>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</si>
  <si>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</si>
  <si>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</si>
  <si>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</si>
  <si>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</si>
  <si>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</si>
  <si>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</si>
  <si>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</si>
  <si>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</si>
  <si>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</si>
  <si>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</si>
  <si>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</si>
  <si>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</si>
  <si>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</si>
  <si>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</si>
  <si>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</si>
  <si>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</si>
  <si>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</si>
  <si>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</si>
  <si>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</si>
  <si>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</si>
  <si>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</si>
  <si>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</si>
  <si>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</si>
  <si>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</si>
  <si>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</si>
  <si>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</si>
  <si>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</si>
  <si>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</si>
  <si>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</si>
  <si>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</si>
  <si>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</si>
  <si>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</si>
  <si>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</si>
  <si>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</si>
  <si>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</si>
  <si>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</si>
  <si>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</si>
  <si>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</si>
  <si>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</si>
  <si>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</si>
  <si>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</si>
  <si>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</si>
  <si>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</si>
  <si>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</si>
  <si>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</si>
  <si>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</si>
  <si>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</si>
  <si>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</si>
  <si>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</si>
  <si>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</si>
  <si>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</si>
  <si>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</si>
  <si>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</si>
  <si>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</si>
  <si>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</si>
  <si>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</si>
  <si>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</si>
  <si>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</si>
  <si>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</si>
  <si>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</si>
  <si>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</si>
  <si>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</si>
  <si>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</si>
  <si>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</si>
  <si>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</si>
  <si>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</si>
  <si>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</si>
  <si>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</si>
  <si>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</si>
  <si>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</si>
  <si>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</si>
  <si>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</si>
  <si>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</si>
  <si>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</si>
  <si>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</si>
  <si>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</si>
  <si>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</si>
  <si>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</si>
  <si>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</si>
  <si>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</si>
  <si>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</si>
  <si>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</si>
  <si>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</si>
  <si>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</si>
  <si>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</si>
  <si>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</si>
  <si>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</si>
  <si>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</si>
  <si>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</si>
  <si>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</si>
  <si>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</si>
  <si>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</si>
  <si>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</si>
  <si>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</si>
  <si>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</si>
  <si>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</si>
  <si>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</si>
  <si>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</si>
  <si>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</si>
  <si>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</si>
  <si>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</si>
  <si>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</si>
  <si>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</si>
  <si>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</si>
  <si>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</si>
  <si>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</si>
  <si>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</si>
  <si>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</si>
  <si>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</si>
  <si>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</si>
  <si>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</si>
  <si>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</si>
  <si>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</si>
  <si>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</si>
  <si>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</si>
  <si>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</si>
  <si>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</si>
  <si>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</si>
  <si>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</si>
  <si>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</si>
  <si>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</si>
  <si>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</si>
  <si>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</si>
  <si>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</si>
  <si>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</si>
  <si>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</si>
  <si>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</si>
  <si>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</si>
  <si>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</si>
  <si>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</si>
  <si>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</si>
  <si>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</si>
  <si>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</si>
  <si>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</si>
  <si>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</si>
  <si>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</si>
  <si>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</si>
  <si>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</si>
  <si>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</si>
  <si>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</si>
  <si>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</si>
  <si>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</si>
  <si>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</si>
  <si>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</si>
  <si>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</si>
  <si>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</si>
  <si>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</si>
  <si>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</si>
  <si>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</si>
  <si>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</si>
  <si>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</si>
  <si>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</si>
  <si>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</si>
  <si>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</si>
  <si>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</si>
  <si>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</si>
  <si>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</si>
  <si>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</si>
  <si>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</si>
  <si>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</si>
  <si>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</si>
  <si>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</si>
  <si>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</si>
  <si>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</si>
  <si>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</si>
  <si>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</si>
  <si>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</si>
  <si>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</si>
  <si>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</si>
  <si>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</si>
  <si>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</si>
  <si>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</si>
  <si>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</si>
  <si>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</si>
  <si>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</si>
  <si>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</si>
  <si>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</si>
  <si>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</si>
  <si>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</si>
  <si>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</si>
  <si>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</si>
  <si>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</si>
  <si>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</si>
  <si>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</si>
  <si>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</si>
  <si>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</si>
  <si>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</si>
  <si>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</si>
  <si>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</si>
  <si>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</si>
  <si>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</si>
  <si>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</si>
  <si>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</si>
  <si>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</si>
  <si>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</si>
  <si>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</si>
  <si>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</si>
  <si>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</si>
  <si>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</si>
  <si>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</si>
  <si>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</si>
  <si>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</si>
  <si>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</si>
  <si>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</si>
  <si>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</si>
  <si>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</si>
  <si>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</si>
  <si>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</si>
  <si>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</si>
  <si>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</si>
  <si>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</si>
  <si>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</si>
  <si>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</si>
  <si>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</si>
  <si>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</si>
  <si>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</si>
  <si>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</si>
  <si>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</si>
  <si>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</si>
  <si>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</si>
  <si>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</si>
  <si>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</si>
  <si>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</si>
  <si>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</si>
  <si>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</si>
  <si>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</si>
  <si>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</si>
  <si>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</si>
  <si>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</si>
  <si>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</si>
  <si>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</si>
  <si>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</si>
  <si>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</si>
  <si>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</si>
  <si>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</si>
  <si>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</si>
  <si>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</si>
  <si>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</si>
  <si>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</si>
  <si>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</si>
  <si>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</si>
  <si>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</si>
  <si>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</si>
  <si>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</si>
  <si>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</si>
  <si>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</si>
  <si>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</si>
  <si>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</si>
  <si>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</si>
  <si>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</si>
  <si>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</si>
  <si>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</si>
  <si>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</si>
  <si>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</si>
  <si>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</si>
  <si>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</si>
  <si>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</si>
  <si>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</si>
  <si>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</si>
  <si>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</si>
  <si>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</si>
  <si>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</si>
  <si>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</si>
  <si>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</si>
  <si>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</si>
  <si>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</si>
  <si>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</si>
  <si>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</si>
  <si>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</si>
  <si>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</si>
  <si>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</si>
  <si>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</si>
  <si>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</si>
  <si>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</si>
  <si>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</si>
  <si>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</si>
  <si>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</si>
  <si>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</si>
  <si>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</si>
  <si>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</si>
  <si>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</si>
  <si>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</si>
  <si>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</si>
  <si>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</si>
  <si>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</si>
  <si>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</si>
  <si>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</si>
  <si>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</si>
  <si>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</si>
  <si>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</si>
  <si>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</si>
  <si>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1114    INVERSIONES TEMPORALES (HASTA 3 MESES)</t>
  </si>
  <si>
    <t>1.1.1.4.0.1001</t>
  </si>
  <si>
    <t xml:space="preserve">CONTRATO 65503306200   SANTANDER INVERSIÓN                                                                                                            </t>
  </si>
  <si>
    <t>Mesa de dinero</t>
  </si>
  <si>
    <t>1.1.1.4.0.2001</t>
  </si>
  <si>
    <t xml:space="preserve">CONTRATO 0447726457   BBVA BANCOMER INVERSIÓN                                                                                                         </t>
  </si>
  <si>
    <t>1.1.2.2.0.3001</t>
  </si>
  <si>
    <t xml:space="preserve">IVA PENDIENTE DE ACREDITAR                                                                                                                            </t>
  </si>
  <si>
    <t>1.1.2.2.0.3002</t>
  </si>
  <si>
    <t xml:space="preserve">SALDO A FAVOR DE IVA                                                                                                                                  </t>
  </si>
  <si>
    <t>1.1.2.2.0.4000</t>
  </si>
  <si>
    <t>CUENTAS POR COBRAR FRACCIONAMIENTOS</t>
  </si>
  <si>
    <t>1.1.2.2.0.5000</t>
  </si>
  <si>
    <t>CREDITO AL SALARIO</t>
  </si>
  <si>
    <t>1.1.2.2.0.6000</t>
  </si>
  <si>
    <t xml:space="preserve">SUBSIDIO AL EMPLEO                                                                                                                                    </t>
  </si>
  <si>
    <t>1.1.2.2.0.7100</t>
  </si>
  <si>
    <t xml:space="preserve">COMISIÓN ESTATAL DEL AGUA DE GUANAJUATO                                                                                                               </t>
  </si>
  <si>
    <t>1.1.2.3.0.2011</t>
  </si>
  <si>
    <t xml:space="preserve">SALVADOR FRANCO RAMIREZ                                                                                                                               </t>
  </si>
  <si>
    <t>1.1.2.3.0.2012</t>
  </si>
  <si>
    <t xml:space="preserve">BERTHA PASTRANO FERRER                                                                                                                                </t>
  </si>
  <si>
    <t>1.1.2.3.0.2028</t>
  </si>
  <si>
    <t>Banco Mercantil del Norte S.A.</t>
  </si>
  <si>
    <t>1.1.2.3.0.2044</t>
  </si>
  <si>
    <t>CENTRO INTEGRAL DE CONSTRUCCION Y DISEÑO SA DE CV</t>
  </si>
  <si>
    <t>Juan Eduardo Pacheco Amaro</t>
  </si>
  <si>
    <t>María del Socorro Trejo Balandrán</t>
  </si>
  <si>
    <t>Leticia Tovar Flores</t>
  </si>
  <si>
    <t>Jesús Daniel Aguilar García</t>
  </si>
  <si>
    <t>1.1.2.6.0.1030</t>
  </si>
  <si>
    <t>Alicia Verónica Tovar Ramírez</t>
  </si>
  <si>
    <t>1.1.2.6.0.1034</t>
  </si>
  <si>
    <t>Juan Oswaldo Ponce Rocha</t>
  </si>
  <si>
    <t>1.1.2.6.0.1035</t>
  </si>
  <si>
    <t>Ana Lilia Hernández López</t>
  </si>
  <si>
    <t>1.1.2.6.0.1041</t>
  </si>
  <si>
    <t>Carlos Alberto Ramírez Salazar</t>
  </si>
  <si>
    <t>1.1.2.6.0.1068</t>
  </si>
  <si>
    <t>Porfirio Hernández Cortés</t>
  </si>
  <si>
    <t>1.1.2.6.0.1070</t>
  </si>
  <si>
    <t>Pedro Jaime Guerrero Velázquez</t>
  </si>
  <si>
    <t>1.1.2.6.0.1081</t>
  </si>
  <si>
    <t>Silverio Monroy Hernández</t>
  </si>
  <si>
    <t>1.1.2.6.0.1084</t>
  </si>
  <si>
    <t>J. Refugio Lemus Rivas</t>
  </si>
  <si>
    <t>Claudia Manuela Rodríguez Torres</t>
  </si>
  <si>
    <t>1.1.2.6.0.2003</t>
  </si>
  <si>
    <t>Florentino Rojas Solano</t>
  </si>
  <si>
    <t>1.1.2.6.0.2004</t>
  </si>
  <si>
    <t>Juan Carlos Castañeda Bravo</t>
  </si>
  <si>
    <t>1.1.2.6.0.2006</t>
  </si>
  <si>
    <t>Raúl Tovar Jasso</t>
  </si>
  <si>
    <t>1.1.2.6.0.2010</t>
  </si>
  <si>
    <t>José Filiberto Perez Palomares</t>
  </si>
  <si>
    <t>Rita Bocanegra Martínez</t>
  </si>
  <si>
    <t>1127    ADELANTO DE SALARIO</t>
  </si>
  <si>
    <t>1.1.2.7.0.1004</t>
  </si>
  <si>
    <t>1.1.2.7.0.1006</t>
  </si>
  <si>
    <t>1.1.2.7.0.1021</t>
  </si>
  <si>
    <t>1.1.2.7.0.1023</t>
  </si>
  <si>
    <t>1.1.2.7.0.1032</t>
  </si>
  <si>
    <t>Gustavo Rodríguez Avila</t>
  </si>
  <si>
    <t>1.1.2.7.0.2022</t>
  </si>
  <si>
    <t>1.1.2.7.0.2023</t>
  </si>
  <si>
    <t>Raul Tovar Jasso</t>
  </si>
  <si>
    <t>TOTAL_1127</t>
  </si>
  <si>
    <t>VIGENTE</t>
  </si>
  <si>
    <t>1.1.3.1.0.0003</t>
  </si>
  <si>
    <t>Edenred México, SA de CV</t>
  </si>
  <si>
    <t>1.1.3.4.0.7003</t>
  </si>
  <si>
    <t>CEAG-SILAO-URBANO-2014-138 COMISION ESTATAL DEL AGUA DE GUANAJUATO</t>
  </si>
  <si>
    <t>1.1.5.1.1.1000</t>
  </si>
  <si>
    <t>MATERIALES DE ADMINISTRACION, EMISION DE DOCUMENTOS</t>
  </si>
  <si>
    <t>1.1.5.1.3.1000</t>
  </si>
  <si>
    <t xml:space="preserve">MATERIALES Y ARTICULOS DE CONSTRUCCION Y DE REPARACION                                                                                                </t>
  </si>
  <si>
    <t>1.2.3.1.0.5811</t>
  </si>
  <si>
    <t xml:space="preserve">TERRENOS                                                                                                                                              </t>
  </si>
  <si>
    <t>MENSUAL</t>
  </si>
  <si>
    <t>1.2.3.3.0.5831</t>
  </si>
  <si>
    <t xml:space="preserve">EDIFICIOS E INSTALACIONES                                                                                                                             </t>
  </si>
  <si>
    <t>1.2.3.4.0.5891</t>
  </si>
  <si>
    <t xml:space="preserve">INFRAESTRUCTURA                                                                                                                                       </t>
  </si>
  <si>
    <t>1.2.3.5.3.6131</t>
  </si>
  <si>
    <t xml:space="preserve">CONSTRUCCIÓN DE OBRAS PARA EL ABASTECIMIENTO DE AGUA  PETRÓLEO  GAS  ELECTRICIDA                                                                      </t>
  </si>
  <si>
    <t>1.2.3.6.3.6221</t>
  </si>
  <si>
    <t>EDIFICACION NO HABITACIONAL EN PROCESO</t>
  </si>
  <si>
    <t>1.2.3.6.3.6231</t>
  </si>
  <si>
    <t>1.2.4.1.1.5111</t>
  </si>
  <si>
    <t xml:space="preserve">MUEBLES DE OFICINA Y ESTANTERÍA                                                                                                                       </t>
  </si>
  <si>
    <t>1.2.4.1.2.5121</t>
  </si>
  <si>
    <t xml:space="preserve">MUEBLES EXCEPTO OFICINA Y ESTANTERIA                                                                                                                  </t>
  </si>
  <si>
    <t>1.2.4.1.3.5151</t>
  </si>
  <si>
    <t xml:space="preserve">COMPUTADORAS Y EQUIPO PERIFÉRICO                                                                                                                      </t>
  </si>
  <si>
    <t>1.2.4.1.9.5191</t>
  </si>
  <si>
    <t xml:space="preserve">OTROS MOBILIARIOS Y EQUIPO DE ADMINISTRACIÓN                                                                                                          </t>
  </si>
  <si>
    <t>1.2.4.2.1.5211</t>
  </si>
  <si>
    <t xml:space="preserve">EQUIPO DE AUDIO Y DE VIDEO                                                                                                                            </t>
  </si>
  <si>
    <t>1.2.4.2.3.5231</t>
  </si>
  <si>
    <t xml:space="preserve">CÁMARAS FOTOGRÁFICAS Y DE VIDEO                                                                                                                       </t>
  </si>
  <si>
    <t>1.2.4.3.1.5311</t>
  </si>
  <si>
    <t xml:space="preserve">EQUIPO PARA USO MÉDICO  DENTAL Y PARA LABORATORIO                                                                                                     </t>
  </si>
  <si>
    <t>1.2.4.4.1.5411</t>
  </si>
  <si>
    <t xml:space="preserve">VEHÍCULOS Y EQUIPO TERRESTRE                                                                                                                          </t>
  </si>
  <si>
    <t>1.2.4.4.1.5421</t>
  </si>
  <si>
    <t>CARROCERIAS Y REMOLQUES</t>
  </si>
  <si>
    <t>1.2.4.4.1.5491</t>
  </si>
  <si>
    <t xml:space="preserve">OTROS EQUIPOS DE TRANSPORTE                                                                                                                           </t>
  </si>
  <si>
    <t>1.2.4.6.2.5621</t>
  </si>
  <si>
    <t xml:space="preserve">MAQUINARIA Y EQUIPO INDUSTRIAL                                                                                                                        </t>
  </si>
  <si>
    <t>1.2.4.6.3.5631</t>
  </si>
  <si>
    <t xml:space="preserve">MAQUINARIA Y EQUIPO DE CONSTRUCCCIÓN                                                                                                                  </t>
  </si>
  <si>
    <t>1.2.4.6.4.5641</t>
  </si>
  <si>
    <t xml:space="preserve">SISTEMAS DE AIRE ACONDICIONADO CALEFACCION Y DE REFRIGERACION INDUSTRIAL Y COMER                                                                      </t>
  </si>
  <si>
    <t>1.2.4.6.5.5651</t>
  </si>
  <si>
    <t xml:space="preserve">EQUIPO DE COMUNICACIÓN Y TELECOMUNICACIÓN                                                                                                             </t>
  </si>
  <si>
    <t>1.2.4.6.5.5661</t>
  </si>
  <si>
    <t>EQUIPOS, APARATOS Y ACCESORIOS ELECTRONICOS</t>
  </si>
  <si>
    <t>1.2.4.6.6.5663</t>
  </si>
  <si>
    <t xml:space="preserve">EQUIPO DE GENERACIÓN Y DISTRIBUCIÓN DE ENERGÍA ELEÉCTRICA                                                                                             </t>
  </si>
  <si>
    <t>1.2.4.6.7.5671</t>
  </si>
  <si>
    <t xml:space="preserve">Herramientas y máquinas-herramienta                                                                                                                   </t>
  </si>
  <si>
    <t>1.2.4.6.9.5691</t>
  </si>
  <si>
    <t xml:space="preserve">OTROS EQUIPOS                                                                                                                                         </t>
  </si>
  <si>
    <t>1.2.6.1.0.5831</t>
  </si>
  <si>
    <t>EDIFICIOS E INSTALACIONES</t>
  </si>
  <si>
    <t>Parámetros vida útil estimada (CONAC)</t>
  </si>
  <si>
    <t>3.3% anual</t>
  </si>
  <si>
    <t>1.2.6.2.0.5891</t>
  </si>
  <si>
    <t>INFRAESTRUCTURA</t>
  </si>
  <si>
    <t>4% anual</t>
  </si>
  <si>
    <t>1.2.6.3.0.5111</t>
  </si>
  <si>
    <t>MUEBLES DE OFICINA Y ESTANTERIA</t>
  </si>
  <si>
    <t>10% anual</t>
  </si>
  <si>
    <t>1.2.6.3.0.5121</t>
  </si>
  <si>
    <t>MUEBLES EXCEPTO OFICINA Y ESTANTERIA</t>
  </si>
  <si>
    <t>1.2.6.3.0.5151</t>
  </si>
  <si>
    <t>COMPUTADORAS Y EQUIPO PERIFERICO</t>
  </si>
  <si>
    <t>33.33% anual</t>
  </si>
  <si>
    <t>1.2.6.3.0.5191</t>
  </si>
  <si>
    <t>OTROS MOBILIARIOS Y EQUIPOS DE ADMINISTRACION</t>
  </si>
  <si>
    <t>1.2.6.3.0.5211</t>
  </si>
  <si>
    <t>EQUIPO DE AUDIO Y VIDEO</t>
  </si>
  <si>
    <t>1.2.6.3.0.5231</t>
  </si>
  <si>
    <t>CAMARAS FOTOGRAFICAS Y DE VIDEO</t>
  </si>
  <si>
    <t>33.3% anual</t>
  </si>
  <si>
    <t>1.2.6.3.0.5311</t>
  </si>
  <si>
    <t>EQUIPO PARA USO MEDICO DENTAL Y PARA LABORATORIO</t>
  </si>
  <si>
    <t>20% anual</t>
  </si>
  <si>
    <t>1.2.6.3.0.5411</t>
  </si>
  <si>
    <t>VEHICULOS Y EQUIPO TERRESTRE</t>
  </si>
  <si>
    <t>1.2.6.3.0.5421</t>
  </si>
  <si>
    <t>1.2.6.3.0.5491</t>
  </si>
  <si>
    <t>OTROS EQUIPOS DE TRANSPORTE</t>
  </si>
  <si>
    <t>1.2.6.3.0.5621</t>
  </si>
  <si>
    <t>MAQUINARIA Y EQUIPO INDUSTRIAL</t>
  </si>
  <si>
    <t>1.2.6.3.0.5631</t>
  </si>
  <si>
    <t>MAQUINARIA Y EQUIPO DE CONSTRUCCION</t>
  </si>
  <si>
    <t>1.2.6.3.0.5641</t>
  </si>
  <si>
    <t xml:space="preserve">SISTEMAS DE AIRE ACONDICIONADO CALEFACCION Y DE REFRIGERACION INDUSTRIAL Y COMERCIAL                                                                      </t>
  </si>
  <si>
    <t>1.2.6.3.0.5651</t>
  </si>
  <si>
    <t>1.2.6.3.0.5661</t>
  </si>
  <si>
    <t>EQUIPOS, APARATOS Y ACCESORIOS ELECTRICOS</t>
  </si>
  <si>
    <t>1.2.6.3.0.5663</t>
  </si>
  <si>
    <t>1.2.6.3.0.5671</t>
  </si>
  <si>
    <t>1.2.6.3.0.5691</t>
  </si>
  <si>
    <t>1.2.5.1.0.5911</t>
  </si>
  <si>
    <t xml:space="preserve">SOFTWARE                                                                                                                                              </t>
  </si>
  <si>
    <t>POR TIEMPO</t>
  </si>
  <si>
    <t>1.2.5.4.1.5971</t>
  </si>
  <si>
    <t xml:space="preserve">LICENCIAS INFORMÁTICAS E INTELECTUALES                                                                                                                </t>
  </si>
  <si>
    <t>1.2.6.5.0.5911</t>
  </si>
  <si>
    <t xml:space="preserve">SOFTWARE                                                                                                                                              </t>
  </si>
  <si>
    <t>1.2.6.5.0.5971</t>
  </si>
  <si>
    <t xml:space="preserve">LICENCIAS INFORMATICAS E INTELECTUALES                                                                                                                </t>
  </si>
  <si>
    <t>1.2.7.9.0.1101</t>
  </si>
  <si>
    <t xml:space="preserve">P.T.A.R.                                                                                                                                              </t>
  </si>
  <si>
    <t>1.2.7.9.0.1102</t>
  </si>
  <si>
    <t xml:space="preserve">Pozo #1                                                                                                                                               </t>
  </si>
  <si>
    <t>1.2.7.9.0.1103</t>
  </si>
  <si>
    <t xml:space="preserve">Carrillo Puerto #15                                                                                                                                   </t>
  </si>
  <si>
    <t>1.2.7.9.0.1104</t>
  </si>
  <si>
    <t xml:space="preserve">P.T.A.R. Col. Nuevo México                                                                                                                            </t>
  </si>
  <si>
    <t>1.2.7.9.0.1105</t>
  </si>
  <si>
    <t xml:space="preserve">Pozo #17                                                                                                                                              </t>
  </si>
  <si>
    <t>1.2.7.9.0.1106</t>
  </si>
  <si>
    <t xml:space="preserve">Rebombeo Pluvial 'Las Cruces'                                                                                                                         </t>
  </si>
  <si>
    <t>1.2.7.9.0.1107</t>
  </si>
  <si>
    <t xml:space="preserve">Sub-estación Ofnas. Centrales                                                                                                                         </t>
  </si>
  <si>
    <t>1.2.7.9.0.1109</t>
  </si>
  <si>
    <t>REBOMBEO DE AGUAS NEGRAS CARR SILAO - TREJO</t>
  </si>
  <si>
    <t>1.2.7.9.0.1110</t>
  </si>
  <si>
    <t>Pozo 42 Santo Tomás</t>
  </si>
  <si>
    <t>1.2.7.9.0.1111</t>
  </si>
  <si>
    <t>Blanca Rosa López Navarro</t>
  </si>
  <si>
    <t>1.2.7.9.0.1112</t>
  </si>
  <si>
    <t>VEHICULOS DE GUANAJUATO SA DE CV</t>
  </si>
  <si>
    <t>2.1.1.7.0.1001</t>
  </si>
  <si>
    <t xml:space="preserve">Retención I.S.R. Salarios                                                                                                                             </t>
  </si>
  <si>
    <t>2.1.1.7.0.1002</t>
  </si>
  <si>
    <t xml:space="preserve">Retención I.S.R. Honorarios Asimilados a Salarios                                                                                                     </t>
  </si>
  <si>
    <t>2.1.1.7.0.1003</t>
  </si>
  <si>
    <t>Retención 10% ISR Servicios Profesionales</t>
  </si>
  <si>
    <t>2.1.1.7.0.1004</t>
  </si>
  <si>
    <t>Retención 10% ISR Arrendamiento</t>
  </si>
  <si>
    <t>2.1.1.7.0.1006</t>
  </si>
  <si>
    <t>Retención 1% Cedular Servicios Profesionales</t>
  </si>
  <si>
    <t>2.1.1.7.0.1008</t>
  </si>
  <si>
    <t>Retención Impto. Cedular Estatal Arrendamiento 1%</t>
  </si>
  <si>
    <t>2.1.1.7.0.1009</t>
  </si>
  <si>
    <t xml:space="preserve">DESCUENTOS PRESTAMOS INFONAVIT                                                                                                                        </t>
  </si>
  <si>
    <t>2.1.1.7.0.1010</t>
  </si>
  <si>
    <t xml:space="preserve">CUOTAS IMSS Y RCV                                                                                                                                           </t>
  </si>
  <si>
    <t>2.1.1.7.0.1015</t>
  </si>
  <si>
    <t xml:space="preserve">INFONACOT                                                                                                                                             </t>
  </si>
  <si>
    <t>2.1.1.7.0.1031</t>
  </si>
  <si>
    <t xml:space="preserve">Descuento por Cooperación                                                                                                                             </t>
  </si>
  <si>
    <t>2.1.1.7.0.1036</t>
  </si>
  <si>
    <t>DESCUENTO POR REPOSICION DE TARJETAS DE VALES</t>
  </si>
  <si>
    <t>2.1.1.7.0.1037</t>
  </si>
  <si>
    <t>SANCION POR NO PORTAR UNIFORME</t>
  </si>
  <si>
    <t>2.1.1.7.0.2001</t>
  </si>
  <si>
    <t xml:space="preserve">IVA POR PAGAR                                                                                                                                         </t>
  </si>
  <si>
    <t>2.1.1.7.0.2003</t>
  </si>
  <si>
    <t>DERECHOS POR USO Y APROVECHAMIENTO DEL AGUA</t>
  </si>
  <si>
    <t>4.1.4.3.0.1101</t>
  </si>
  <si>
    <t xml:space="preserve">Agua Potable Medición Doméstico                                                                                                                       </t>
  </si>
  <si>
    <t>4.1.4.3.0.1102</t>
  </si>
  <si>
    <t xml:space="preserve">Agua Potable Medición Comercial                                                                                                                       </t>
  </si>
  <si>
    <t>4.1.4.3.0.1103</t>
  </si>
  <si>
    <t xml:space="preserve">Agua Potable Medición Mixto                                                                                                                           </t>
  </si>
  <si>
    <t>4.1.4.3.0.1104</t>
  </si>
  <si>
    <t xml:space="preserve">Agua Potable Medición Industrial                                                                                                                      </t>
  </si>
  <si>
    <t>4.1.4.3.0.1106</t>
  </si>
  <si>
    <t xml:space="preserve">Agua Potable Medición Público                                                                                                                         </t>
  </si>
  <si>
    <t>4.1.4.3.0.1201</t>
  </si>
  <si>
    <t xml:space="preserve">Alcantarillado Medición Doméstico                                                                                                                     </t>
  </si>
  <si>
    <t>4.1.4.3.0.1202</t>
  </si>
  <si>
    <t xml:space="preserve">Alcantarillado Medición Comercial                                                                                                                     </t>
  </si>
  <si>
    <t>4.1.4.3.0.1203</t>
  </si>
  <si>
    <t xml:space="preserve">Alcantarillado Medición Mixto                                                                                                                         </t>
  </si>
  <si>
    <t>4.1.4.3.0.1204</t>
  </si>
  <si>
    <t xml:space="preserve">Alcantarillado Medición Industrial                                                                                                                    </t>
  </si>
  <si>
    <t>4.1.4.3.0.1206</t>
  </si>
  <si>
    <t xml:space="preserve">Alcantarillado Medición Público                                                                                                                       </t>
  </si>
  <si>
    <t>4.1.4.3.0.1301</t>
  </si>
  <si>
    <t xml:space="preserve">Saneamiento Medición Doméstico                                                                                                                        </t>
  </si>
  <si>
    <t>4.1.4.3.0.1302</t>
  </si>
  <si>
    <t xml:space="preserve">Saneamiento Medición Comercial                                                                                                                        </t>
  </si>
  <si>
    <t>4.1.4.3.0.1303</t>
  </si>
  <si>
    <t xml:space="preserve">Saneamiento Medición Mixto                                                                                                                            </t>
  </si>
  <si>
    <t>4.1.4.3.0.1304</t>
  </si>
  <si>
    <t xml:space="preserve">Saneamiento Medición Industrial                                                                                                                       </t>
  </si>
  <si>
    <t>4.1.4.3.0.1306</t>
  </si>
  <si>
    <t xml:space="preserve">Saneamiento Medición Público                                                                                                                          </t>
  </si>
  <si>
    <t>4.1.4.3.0.2101</t>
  </si>
  <si>
    <t xml:space="preserve">Agua Potable Fijo Doméstico                                                                                                                           </t>
  </si>
  <si>
    <t>4.1.4.3.0.2102</t>
  </si>
  <si>
    <t xml:space="preserve">Agua Potable Fijo Comercial                                                                                                                           </t>
  </si>
  <si>
    <t>4.1.4.3.0.2103</t>
  </si>
  <si>
    <t xml:space="preserve">Agua Potable Fijo Mixto                                                                                                                               </t>
  </si>
  <si>
    <t>4.1.4.3.0.2104</t>
  </si>
  <si>
    <t xml:space="preserve">Agua Potable Fijo Industrial                                                                                                                          </t>
  </si>
  <si>
    <t>4.1.4.3.0.2201</t>
  </si>
  <si>
    <t xml:space="preserve">Alcantarillado Fijo Doméstico                                                                                                                         </t>
  </si>
  <si>
    <t>4.1.4.3.0.2202</t>
  </si>
  <si>
    <t xml:space="preserve">Alcantarillado Fijo Comercial                                                                                                                         </t>
  </si>
  <si>
    <t>4.1.4.3.0.2203</t>
  </si>
  <si>
    <t xml:space="preserve">Alcantarillado Fijo Mixto                                                                                                                             </t>
  </si>
  <si>
    <t>4.1.4.3.0.2204</t>
  </si>
  <si>
    <t xml:space="preserve">Alcantarillado Fijo Industrial                                                                                                                        </t>
  </si>
  <si>
    <t>4.1.4.3.0.2301</t>
  </si>
  <si>
    <t xml:space="preserve">Saneamiento Fijo Doméstico                                                                                                                            </t>
  </si>
  <si>
    <t>4.1.4.3.0.2302</t>
  </si>
  <si>
    <t xml:space="preserve">Saneamiento Fijo Comercial                                                                                                                            </t>
  </si>
  <si>
    <t>4.1.4.3.0.2303</t>
  </si>
  <si>
    <t xml:space="preserve">Saneamiento Fijo Mixto                                                                                                                                </t>
  </si>
  <si>
    <t>4.1.4.3.0.2304</t>
  </si>
  <si>
    <t xml:space="preserve">Saneamiento Fijo Industrial                                                                                                                           </t>
  </si>
  <si>
    <t>4.1.4.3.0.3101</t>
  </si>
  <si>
    <t>4.1.4.3.0.3104</t>
  </si>
  <si>
    <t>Descarga Aguas Residuales</t>
  </si>
  <si>
    <t>4.1.4.3.0.3105</t>
  </si>
  <si>
    <t xml:space="preserve">Incorporación a la Red                                                                                                                                </t>
  </si>
  <si>
    <t>4.1.4.3.0.3201</t>
  </si>
  <si>
    <t xml:space="preserve">Contratos Domésticos Nuevos                                                                                                                           </t>
  </si>
  <si>
    <t>4.1.4.3.0.3302</t>
  </si>
  <si>
    <t xml:space="preserve">Reconexiones                                                                                                                                          </t>
  </si>
  <si>
    <t>4.1.4.3.0.3303</t>
  </si>
  <si>
    <t xml:space="preserve">Serv.e Inst. Toma y Drenaje                                                                                                                           </t>
  </si>
  <si>
    <t>4.1.4.3.0.3306</t>
  </si>
  <si>
    <t xml:space="preserve">Constancia de No Adeudo                                                                                                                               </t>
  </si>
  <si>
    <t>4.1.4.3.0.3307</t>
  </si>
  <si>
    <t xml:space="preserve">Cambio de Titular                                                                                                                                     </t>
  </si>
  <si>
    <t>4.1.4.3.0.3308</t>
  </si>
  <si>
    <t>Superv. De Fraccionamientos</t>
  </si>
  <si>
    <t>4.1.4.3.0.3311</t>
  </si>
  <si>
    <t xml:space="preserve">Venta de Material                                                                                                                                     </t>
  </si>
  <si>
    <t>4.1.4.3.0.3312</t>
  </si>
  <si>
    <t xml:space="preserve">Venta de Agua en Pipas                                                                                                                                </t>
  </si>
  <si>
    <t>4.1.4.3.0.3314</t>
  </si>
  <si>
    <t xml:space="preserve">Suspensión de Tomas                                                                                                                                   </t>
  </si>
  <si>
    <t>4.1.4.3.0.3315</t>
  </si>
  <si>
    <t xml:space="preserve">Otros Cobros                                                                                                                                          </t>
  </si>
  <si>
    <t>4.1.4.3.0.3316</t>
  </si>
  <si>
    <t xml:space="preserve">DUPLICADO DE RECIBO NOTIFICADO                                                                                                                        </t>
  </si>
  <si>
    <t>4.1.4.3.0.3317</t>
  </si>
  <si>
    <t xml:space="preserve">Constancia de Servicios                                                                                                                               </t>
  </si>
  <si>
    <t>4.1.5.9.0.1011</t>
  </si>
  <si>
    <t xml:space="preserve">Bancomer  447726457                                                                                                                                   </t>
  </si>
  <si>
    <t>4.1.5.9.0.1015</t>
  </si>
  <si>
    <t xml:space="preserve">Bancomer  161165364                                                                                                                                   </t>
  </si>
  <si>
    <t>4.1.5.9.0.1016</t>
  </si>
  <si>
    <t xml:space="preserve">Bancomer Contrato 0447726457                                                                                                                          </t>
  </si>
  <si>
    <t>4.1.5.9.0.1022</t>
  </si>
  <si>
    <t xml:space="preserve">Santander Contrato 65503306200                                                                                                                        </t>
  </si>
  <si>
    <t>4.1.5.9.0.1051</t>
  </si>
  <si>
    <t xml:space="preserve">Bajio 62569110101                                                                                                                                     </t>
  </si>
  <si>
    <t>4.1.5.9.0.1062</t>
  </si>
  <si>
    <t xml:space="preserve">Banorte 140698361                                                                                                                                     </t>
  </si>
  <si>
    <t>4.1.5.9.0.3000</t>
  </si>
  <si>
    <t xml:space="preserve">OTROS PRODUCTOS                                                                                                                                       </t>
  </si>
  <si>
    <t>4.1.6.9.0.2001</t>
  </si>
  <si>
    <t xml:space="preserve">RECARGO                                                                                                                                               </t>
  </si>
  <si>
    <t>5.1.1.1.0.1111</t>
  </si>
  <si>
    <t>Dietas</t>
  </si>
  <si>
    <t>5.1.1.1.0.1131</t>
  </si>
  <si>
    <t>Sueldo Personal de Confianza</t>
  </si>
  <si>
    <t xml:space="preserve">Corresponde al pago de sueldos al personal directivo, adminstrativo y operativo de confianza, que representa el 58% del total de la plantilla de personal. </t>
  </si>
  <si>
    <t>5.1.1.1.0.1132</t>
  </si>
  <si>
    <t xml:space="preserve">Sueldo Personal de Base                                                                                                                               </t>
  </si>
  <si>
    <t>5.1.1.2.0.1221</t>
  </si>
  <si>
    <t xml:space="preserve">Remuneraciones para eventuales                                                                                                                        </t>
  </si>
  <si>
    <t>5.1.1.3.0.1311</t>
  </si>
  <si>
    <t xml:space="preserve">Prima Quinquenal                                                                                                                                      </t>
  </si>
  <si>
    <t>5.1.1.3.0.1312</t>
  </si>
  <si>
    <t xml:space="preserve">Prima de Antiguedad                                                                                                                                   </t>
  </si>
  <si>
    <t>5.1.1.3.0.1321</t>
  </si>
  <si>
    <t xml:space="preserve">Prima Vacacional                                                                                                                                      </t>
  </si>
  <si>
    <t>5.1.1.3.0.1323</t>
  </si>
  <si>
    <t xml:space="preserve">Gratificación de Fin de Año                                                                                                                           </t>
  </si>
  <si>
    <t>5.1.1.3.0.1331</t>
  </si>
  <si>
    <t xml:space="preserve">Horas Extraordinarias                                                                                                                                 </t>
  </si>
  <si>
    <t>5.1.1.4.0.1413</t>
  </si>
  <si>
    <t xml:space="preserve">Aportaciones al IMSS                                                                                                                                  </t>
  </si>
  <si>
    <t>5.1.1.4.0.1421</t>
  </si>
  <si>
    <t xml:space="preserve">Aportaciones a Fondo de Vivienda                                                                                                                      </t>
  </si>
  <si>
    <t>5.1.1.4.0.1431</t>
  </si>
  <si>
    <t xml:space="preserve">Aportaciones al Sistema de Ahorro para el Retiro                                                                                                      </t>
  </si>
  <si>
    <t>5.1.1.4.0.1441</t>
  </si>
  <si>
    <t>Aportaciones para Seguros/Seguros Multiples</t>
  </si>
  <si>
    <t>5.1.1.5.0.1511</t>
  </si>
  <si>
    <t xml:space="preserve">Fondo de Ahorro Funcionarios y Empleados                                                                                                              </t>
  </si>
  <si>
    <t>5.1.1.5.0.1522</t>
  </si>
  <si>
    <t xml:space="preserve">Liquidaciones por Indemnizaciones y Salarios Caídos                                                                                                   </t>
  </si>
  <si>
    <t>5.1.1.5.0.1541</t>
  </si>
  <si>
    <t xml:space="preserve">Prestaciones Establecidas por Condiciones Generales de Trabajo                                                                                        </t>
  </si>
  <si>
    <t>5.1.2.1.0.2111</t>
  </si>
  <si>
    <t xml:space="preserve">Materiales y Utiles de Oficina                                                                                                                        </t>
  </si>
  <si>
    <t>5.1.2.1.0.2141</t>
  </si>
  <si>
    <t xml:space="preserve">MATERIALES Y UTILES DE TECNOLOGIAS DE LA INFORMACION Y COMUNICACIÓN                                                                                   </t>
  </si>
  <si>
    <t>5.1.2.1.0.2151</t>
  </si>
  <si>
    <t xml:space="preserve">MATERIAL IMPRESO E INFORMACION DIGITAL                                                                                                                </t>
  </si>
  <si>
    <t>5.1.2.1.0.2161</t>
  </si>
  <si>
    <t xml:space="preserve">Materiales de Limpieza                                                                                                                                </t>
  </si>
  <si>
    <t>5.1.2.1.0.2171</t>
  </si>
  <si>
    <t>materiales y Útiles de Enseñanza</t>
  </si>
  <si>
    <t>5.1.2.2.0.2212</t>
  </si>
  <si>
    <t xml:space="preserve">Productos Alimenticios para Personas                                                                                                                  </t>
  </si>
  <si>
    <t>5.1.2.2.0.2231</t>
  </si>
  <si>
    <t>Utencilios para el Servicio de Alimentación</t>
  </si>
  <si>
    <t>5.1.2.4.0.2411</t>
  </si>
  <si>
    <t>Materiales para Construcción Minerales no Metálicos</t>
  </si>
  <si>
    <t>5.1.2.4.0.2421</t>
  </si>
  <si>
    <t xml:space="preserve">Cemento y Productos de Concreto                                                                                                                       </t>
  </si>
  <si>
    <t>5.1.2.4.0.2431</t>
  </si>
  <si>
    <t>Cal, Yeso y Productos de Yeso</t>
  </si>
  <si>
    <t>5.1.2.4.0.2441</t>
  </si>
  <si>
    <t>Madera y Productos de Madera</t>
  </si>
  <si>
    <t>5.1.2.4.0.2461</t>
  </si>
  <si>
    <t xml:space="preserve">Material Eléctrico y Electrónico                                                                                                                      </t>
  </si>
  <si>
    <t>5.1.2.4.0.2471</t>
  </si>
  <si>
    <t>Estructuras y Manufacturas</t>
  </si>
  <si>
    <t>5.1.2.4.0.2481</t>
  </si>
  <si>
    <t>Materiales complementarios</t>
  </si>
  <si>
    <t>5.1.2.4.0.2491</t>
  </si>
  <si>
    <t xml:space="preserve">Materiales Diversos                                                                                                                                   </t>
  </si>
  <si>
    <t>5.1.2.4.0.2511</t>
  </si>
  <si>
    <t>Sustancias Químicas</t>
  </si>
  <si>
    <t>5.1.2.4.0.2531</t>
  </si>
  <si>
    <t>Medicinas y Productos Farmacéuticos</t>
  </si>
  <si>
    <t>5.1.2.5.0.2551</t>
  </si>
  <si>
    <t xml:space="preserve">Material de Laboratorio                                                                                                                               </t>
  </si>
  <si>
    <t>5.1.2.5.0.2561</t>
  </si>
  <si>
    <t>FIBRAS SINTÉTICAS, HULES, PLÁSTICOS Y DERIVADOS</t>
  </si>
  <si>
    <t>5.1.2.6.0.2612</t>
  </si>
  <si>
    <t xml:space="preserve">Combustible   Lubricantes y Aditivos                                                                                                                  </t>
  </si>
  <si>
    <t>5.1.2.7.0.2711</t>
  </si>
  <si>
    <t>Vestuario y Uniformes</t>
  </si>
  <si>
    <t>5.1.2.7.0.2721</t>
  </si>
  <si>
    <t xml:space="preserve">Prendas de Seguridad y Protección Personal                                                                                                            </t>
  </si>
  <si>
    <t>5.1.2.7.0.2731</t>
  </si>
  <si>
    <t>Articulos Deportivos</t>
  </si>
  <si>
    <t>5.1.2.9.0.2911</t>
  </si>
  <si>
    <t xml:space="preserve">Herramientas Menores                                                                                                                                  </t>
  </si>
  <si>
    <t>5.1.2.9.0.2921</t>
  </si>
  <si>
    <t>Refacciones y Accesorios Menores de Edificios</t>
  </si>
  <si>
    <t>5.1.2.9.0.2931</t>
  </si>
  <si>
    <t>REFACCIONES Y ACCESORIOS MENORES DE MOBILIARIO</t>
  </si>
  <si>
    <t>5.1.2.9.0.2941</t>
  </si>
  <si>
    <t xml:space="preserve">REFACCIONES Y ACCES MEN DE EQ DE COMPUTO Y TECNOLOGIAS DE INFORM                                                                                      </t>
  </si>
  <si>
    <t>5.1.2.9.0.2961</t>
  </si>
  <si>
    <t xml:space="preserve">REFACCIONES Y ACCESORIOS MENORES DE EQUIPO DE TRANSPORTE                                                                                              </t>
  </si>
  <si>
    <t>5.1.2.9.0.2981</t>
  </si>
  <si>
    <t>Refacciones y Accesorios Menores de Maquinaria</t>
  </si>
  <si>
    <t>5.1.3.1.0.3111</t>
  </si>
  <si>
    <t xml:space="preserve">Energía Eléctrica                                                                                                                                     </t>
  </si>
  <si>
    <t>Corresponde en su mayoría a la energía eléctrica necesaria para la extracción de agua potable de los pozos y su conducción hasta la infraestructura de distribución.</t>
  </si>
  <si>
    <t>5.1.3.1.0.3121</t>
  </si>
  <si>
    <t xml:space="preserve">Servicio de Gas                                                                                                                                       </t>
  </si>
  <si>
    <t>5.1.3.1.0.3131</t>
  </si>
  <si>
    <t>Servicio de Agua</t>
  </si>
  <si>
    <t>5.1.3.1.0.3141</t>
  </si>
  <si>
    <t xml:space="preserve">Servicio de Telefonía Tradicional                                                                                                                     </t>
  </si>
  <si>
    <t>5.1.3.1.0.3151</t>
  </si>
  <si>
    <t xml:space="preserve">Servicio de Telefonía Celular                                                                                                                         </t>
  </si>
  <si>
    <t>5.1.3.1.0.3152</t>
  </si>
  <si>
    <t xml:space="preserve">Radiolocalización                                                                                                                                     </t>
  </si>
  <si>
    <t>5.1.3.1.0.3171</t>
  </si>
  <si>
    <t xml:space="preserve">Servicios de Acceso a Internet   Redes y Procesamiento de Información                                                                                 </t>
  </si>
  <si>
    <t>5.1.3.1.0.3181</t>
  </si>
  <si>
    <t xml:space="preserve">Servicio Postal                                                                                                                                       </t>
  </si>
  <si>
    <t>5.1.3.2.0.3221</t>
  </si>
  <si>
    <t xml:space="preserve">Arrendamiento de Edificios y Locales                                                                                                                  </t>
  </si>
  <si>
    <t>5.1.3.2.0.3231</t>
  </si>
  <si>
    <t>ARRENDAMIENTO DE MOBILIARIO Y EQUIPO DE ADMINISTRACION</t>
  </si>
  <si>
    <t>5.1.3.2.0.3252</t>
  </si>
  <si>
    <t xml:space="preserve">Arrendamiento de Equipo de Transporte                                                                                                                 </t>
  </si>
  <si>
    <t>5.1.3.2.0.3261</t>
  </si>
  <si>
    <t xml:space="preserve">Arrendamiento de Maquinaria  Otros Equipos y Herramienta                                                                                              </t>
  </si>
  <si>
    <t>5.1.3.2.0.3291</t>
  </si>
  <si>
    <t>Otros Arrendamientos</t>
  </si>
  <si>
    <t>5.1.3.3.0.3311</t>
  </si>
  <si>
    <t>Servicios Legales</t>
  </si>
  <si>
    <t>5.1.3.3.0.3312</t>
  </si>
  <si>
    <t xml:space="preserve">Servicios de Contabilidad                                                                                                                             </t>
  </si>
  <si>
    <t>5.1.3.3.0.3331</t>
  </si>
  <si>
    <t xml:space="preserve">Servicios de Consultoría Administrativa  Procesos  Técnica y en Tecnologías de                                                                        </t>
  </si>
  <si>
    <t>5.1.3.3.0.3341</t>
  </si>
  <si>
    <t xml:space="preserve">Servicios de Capacitación                                                                                                                             </t>
  </si>
  <si>
    <t>5.1.3.3.0.3351</t>
  </si>
  <si>
    <t xml:space="preserve">Servicios de Investigación Científica y Desarrollo                                                                                                    </t>
  </si>
  <si>
    <t>5.1.3.3.0.3361</t>
  </si>
  <si>
    <t xml:space="preserve">Servicios de Apoyo Administrativo  Traducción  Fotocopiado e Impresión                                                                                </t>
  </si>
  <si>
    <t>5.1.3.3.0.3381</t>
  </si>
  <si>
    <t xml:space="preserve">SERVICIOS DE VIGILANCIA                                                                                                                               </t>
  </si>
  <si>
    <t>5.1.3.4.0.3411</t>
  </si>
  <si>
    <t>SERVICIOS FINANCIEROS Y BANCARIOS</t>
  </si>
  <si>
    <t>5.1.3.4.0.3431</t>
  </si>
  <si>
    <t xml:space="preserve">SERVICIOS DE RECAUDACION  TRASLADO Y CUSTODIA DE VALORES                                                                                              </t>
  </si>
  <si>
    <t>5.1.3.4.0.3451</t>
  </si>
  <si>
    <t xml:space="preserve">Seguro de Bienes Patrimoniales                                                                                                                        </t>
  </si>
  <si>
    <t>5.1.3.4.0.3471</t>
  </si>
  <si>
    <t>FLETES Y MANIOBRAS</t>
  </si>
  <si>
    <t>5.1.3.4.0.3491</t>
  </si>
  <si>
    <t xml:space="preserve">SERVICIOS FINANCIEROS   BANCARIOS Y COMERCIALES INTEGRALES                                                                                            </t>
  </si>
  <si>
    <t>5.1.3.5.0.3511</t>
  </si>
  <si>
    <t xml:space="preserve">Conservación y Mantenimiento Menor de Inmuebles                                                                                                       </t>
  </si>
  <si>
    <t>5.1.3.5.0.3521</t>
  </si>
  <si>
    <t>Instalación Reparación y Mantenimiento de Mobiliario y Equipo</t>
  </si>
  <si>
    <t>5.1.3.5.0.3531</t>
  </si>
  <si>
    <t xml:space="preserve">Instalaciòn  Reparaciòn y Mantenimiento de Eq.de Còmputo y Tecnologìa de la Inf                                                                       </t>
  </si>
  <si>
    <t>5.1.3.5.0.3551</t>
  </si>
  <si>
    <t xml:space="preserve">Mantto. y Conserv. de Vehículos Terrestres  éreos  Marítimos  Lacustres y Fluvia                                                                      </t>
  </si>
  <si>
    <t>5.1.3.5.0.3571</t>
  </si>
  <si>
    <t xml:space="preserve">Instalación  Reparación y Mantenimiento de Maquinaria Otros Equipos y Herramient                                                                      </t>
  </si>
  <si>
    <t>5.1.3.5.0.3581</t>
  </si>
  <si>
    <t>Servicios de limpieza y manejo de desechos</t>
  </si>
  <si>
    <t>5.1.3.5.0.3591</t>
  </si>
  <si>
    <t>Servicios de Jardinería y Fumigación</t>
  </si>
  <si>
    <t>5.1.3.6.0.3611</t>
  </si>
  <si>
    <t>Difusión por Radio T.V. y otros medios de mensaje s/Publicidad</t>
  </si>
  <si>
    <t>5.1.3.6.0.3612</t>
  </si>
  <si>
    <t>IMPRESIÓN Y ELABORACION DE PUBLICACIONES OFICIALES</t>
  </si>
  <si>
    <t>5.1.3.6.0.3641</t>
  </si>
  <si>
    <t>SERVICIO DE REVELADO DE FOTOGRAFIAS</t>
  </si>
  <si>
    <t>5.1.3.6.0.3651</t>
  </si>
  <si>
    <t>SERVICIOS DE LA INDUSTRIA FILMICA, DEL SONIDO Y DE</t>
  </si>
  <si>
    <t>5.1.3.7.0.3711</t>
  </si>
  <si>
    <t>PASAJES AEREOS</t>
  </si>
  <si>
    <t>5.1.3.7.0.3721</t>
  </si>
  <si>
    <t>PASAJES TERRESTRES NACIONALES PARA SERVIDORES</t>
  </si>
  <si>
    <t>5.1.3.7.0.3751</t>
  </si>
  <si>
    <t>Viáticos en el país</t>
  </si>
  <si>
    <t>5.1.3.7.0.3791</t>
  </si>
  <si>
    <t xml:space="preserve">Otros Servicios de Traslado y Hospedaje                                                                                                               </t>
  </si>
  <si>
    <t>5.1.3.8.0.3812</t>
  </si>
  <si>
    <t xml:space="preserve">Gastos de Ceremonial                                                                                                                                  </t>
  </si>
  <si>
    <t>5.1.3.8.0.3821</t>
  </si>
  <si>
    <t>Gastos de Orden Social y Cultural</t>
  </si>
  <si>
    <t>5.1.3.8.0.3831</t>
  </si>
  <si>
    <t>Congresos y Convenciones</t>
  </si>
  <si>
    <t>5.1.3.8.0.3853</t>
  </si>
  <si>
    <t>Gastos de Representación</t>
  </si>
  <si>
    <t>5.1.3.9.0.3921</t>
  </si>
  <si>
    <t xml:space="preserve">OTROS IMPUESTOS Y DERECHOS                                                                                                                            </t>
  </si>
  <si>
    <t>5.1.3.9.0.3951</t>
  </si>
  <si>
    <t>Penas, multas, accesorios y actualizaciones</t>
  </si>
  <si>
    <t>5.1.3.9.0.3981</t>
  </si>
  <si>
    <t xml:space="preserve">IMPUESTO SOBRE NOMINAS                                                                                                                                </t>
  </si>
  <si>
    <t>5.2.4.1.0.4414</t>
  </si>
  <si>
    <t>Premios, Estimulos, Recompensas y Seguros</t>
  </si>
  <si>
    <t>5.2.4.2.0.4421</t>
  </si>
  <si>
    <t>Becas</t>
  </si>
  <si>
    <t>5.5.1.3.0.5831</t>
  </si>
  <si>
    <t xml:space="preserve">Edificios e Instalaciones                                                                                                                             </t>
  </si>
  <si>
    <t>5.5.1.4.0.5891</t>
  </si>
  <si>
    <t xml:space="preserve">Infraestructura                                                                                                                                       </t>
  </si>
  <si>
    <t>5.5.1.5.0.5111</t>
  </si>
  <si>
    <t xml:space="preserve">Muebles de Oficina y Estantería                                                                                                                       </t>
  </si>
  <si>
    <t>5.5.1.5.0.5121</t>
  </si>
  <si>
    <t>5.5.1.5.0.5151</t>
  </si>
  <si>
    <t xml:space="preserve">Computadoras y Equipo Periférico                                                                                                                      </t>
  </si>
  <si>
    <t>5.5.1.5.0.5191</t>
  </si>
  <si>
    <t xml:space="preserve">OTROS MOBILIARIOS Y EQUIPO DE ADMINISTRACION                                                                                                          </t>
  </si>
  <si>
    <t>5.5.1.5.0.5211</t>
  </si>
  <si>
    <t>Equipo de Audio y Video</t>
  </si>
  <si>
    <t>5.5.1.5.0.5231</t>
  </si>
  <si>
    <t xml:space="preserve">Cámaras Fotográficas y de Video                                                                                                                       </t>
  </si>
  <si>
    <t>5.5.1.5.0.5311</t>
  </si>
  <si>
    <t xml:space="preserve">Equipo de Uso Médico  Dental y para Laboratorio                                                                                                       </t>
  </si>
  <si>
    <t>5.5.1.5.0.5411</t>
  </si>
  <si>
    <t xml:space="preserve">Vehículos y Equipo Terrestre                                                                                                                          </t>
  </si>
  <si>
    <t>5.5.1.5.0.5421</t>
  </si>
  <si>
    <t>5.5.1.5.0.5491</t>
  </si>
  <si>
    <t>5.5.1.5.0.5621</t>
  </si>
  <si>
    <t xml:space="preserve">Mauinaria y Equipo Industrial                                                                                                                         </t>
  </si>
  <si>
    <t>5.5.1.5.0.5631</t>
  </si>
  <si>
    <t xml:space="preserve"> </t>
  </si>
  <si>
    <t>5.5.1.5.0.5641</t>
  </si>
  <si>
    <t xml:space="preserve">SISTEMAS DE AIRE ACONDICIONADO CALEFACCION Y REFRIGERACION INDUSTRIAL                                                                                 </t>
  </si>
  <si>
    <t>5.5.1.5.0.5651</t>
  </si>
  <si>
    <t xml:space="preserve">Equipo de Comunicación y Telecomunicación                                                                                                             </t>
  </si>
  <si>
    <t>5.5.1.5.0.5661</t>
  </si>
  <si>
    <t>5.5.1.5.0.5663</t>
  </si>
  <si>
    <t xml:space="preserve">EQUIPO DE GENERACIÓN Y DISTRIBUCIÓN DE ENERGÍA ELÉCTRICA                                                                                              </t>
  </si>
  <si>
    <t>5.5.1.5.0.5671</t>
  </si>
  <si>
    <t>5.5.1.5.0.5691</t>
  </si>
  <si>
    <t xml:space="preserve">OTROS EQUIPOS                                                                                                                                         </t>
  </si>
  <si>
    <t>5.5.1.7.0.5911</t>
  </si>
  <si>
    <t xml:space="preserve">Software                                                                                                                                              </t>
  </si>
  <si>
    <t>5.5.1.7.0.5971</t>
  </si>
  <si>
    <t xml:space="preserve">Licencias Informáticas e Intelectuales                                                                                                                </t>
  </si>
  <si>
    <t>5.5.9.9.0.1000</t>
  </si>
  <si>
    <t xml:space="preserve">OTROS GASTOS                                                                                                                                          </t>
  </si>
  <si>
    <t>5.6.1.1.0.6131</t>
  </si>
  <si>
    <t>Construcción en bienes de dominio público no capitalizable</t>
  </si>
  <si>
    <t>3.1.1.1.1.9106</t>
  </si>
  <si>
    <t xml:space="preserve">TRANSFERENCIAS PARA INVERSION PUBLICA                                                                                                                 </t>
  </si>
  <si>
    <t>3.1.1.1.2.9106</t>
  </si>
  <si>
    <t>3.1.1.2.1.9106</t>
  </si>
  <si>
    <t>3.1.1.2.2.9105</t>
  </si>
  <si>
    <t xml:space="preserve">TRANSFERENCIAS PARA BIENES MUEBLES  INMUEBLES E INTANGIBLES                                                                                           </t>
  </si>
  <si>
    <t>3.1.1.2.3.9106</t>
  </si>
  <si>
    <t>3.1.1.3.1.9106</t>
  </si>
  <si>
    <t>3.1.1.3.2.9106</t>
  </si>
  <si>
    <t>3.1.1.4.1.9106</t>
  </si>
  <si>
    <t>3.1.2.2.1.1000</t>
  </si>
  <si>
    <t>BIENES INMUEBLES</t>
  </si>
  <si>
    <t>3.1.2.3.1.1000</t>
  </si>
  <si>
    <t>3.1.2.4.1.1000</t>
  </si>
  <si>
    <t>3.2.1.0.0.0000</t>
  </si>
  <si>
    <t>Ejercicio: (Ahorro/Desahorro)</t>
  </si>
  <si>
    <t>3.2.2.0.0.0014</t>
  </si>
  <si>
    <t xml:space="preserve">Ejercios anteriores a 2006                                                                                                                            </t>
  </si>
  <si>
    <t>3.2.2.0.0.0015</t>
  </si>
  <si>
    <t xml:space="preserve">Ejercicio 2006                                                                                                                                        </t>
  </si>
  <si>
    <t>3.2.2.0.0.0016</t>
  </si>
  <si>
    <t xml:space="preserve">Ejercicio 2007                                                                                                                                        </t>
  </si>
  <si>
    <t>3.2.2.0.0.0018</t>
  </si>
  <si>
    <t xml:space="preserve">Ejercicio 2008                                                                                                                                        </t>
  </si>
  <si>
    <t>3.2.2.0.0.0019</t>
  </si>
  <si>
    <t xml:space="preserve">Ejercicio 2009                                                                                                                                        </t>
  </si>
  <si>
    <t>3.2.2.0.0.0020</t>
  </si>
  <si>
    <t xml:space="preserve">Ejercicio 2010                                                                                                                                        </t>
  </si>
  <si>
    <t>3.2.2.0.0.0021</t>
  </si>
  <si>
    <t xml:space="preserve">Ejercicio 2011                                                                                                                                        </t>
  </si>
  <si>
    <t>3.2.2.0.0.0022</t>
  </si>
  <si>
    <t xml:space="preserve">Ejercicio 2012                                                                                                                                        </t>
  </si>
  <si>
    <t>3.2.2.0.0.0023</t>
  </si>
  <si>
    <t xml:space="preserve">Ejercicio 2013                                                                                                                                        </t>
  </si>
  <si>
    <t>3.2.2.0.0.0024</t>
  </si>
  <si>
    <t xml:space="preserve">Ejercicio 2014                                                                                                                                        </t>
  </si>
  <si>
    <t>3.2.2.0.0.0025</t>
  </si>
  <si>
    <t>Ejercicio 2015</t>
  </si>
  <si>
    <t>3.2.2.0.0.0026</t>
  </si>
  <si>
    <t>Ejercicio 2016</t>
  </si>
  <si>
    <t>1.1.1.1.0.1001</t>
  </si>
  <si>
    <t xml:space="preserve">FONDO FIJO  CAJA 01                                                                                                                                   </t>
  </si>
  <si>
    <t>1.1.1.1.0.1002</t>
  </si>
  <si>
    <t xml:space="preserve">FONDO FIJO  CAJA 02                                                                                                                                   </t>
  </si>
  <si>
    <t>1.1.1.1.0.1003</t>
  </si>
  <si>
    <t xml:space="preserve">FONDO FIJO CAJA 03                                                                                                                                    </t>
  </si>
  <si>
    <t>1.1.1.1.0.1004</t>
  </si>
  <si>
    <t xml:space="preserve">CAJEROS AUTOMATICOS OFICINAS CENTRALES </t>
  </si>
  <si>
    <t>1.1.1.1.0.1005</t>
  </si>
  <si>
    <t>CAJERO AUTOMATICO BODEGA AURRERA</t>
  </si>
  <si>
    <t>1.1.1.1.0.1006</t>
  </si>
  <si>
    <t>CAJERO AUTOMATICO SORIANA</t>
  </si>
  <si>
    <t>1.1.1.1.0.2001</t>
  </si>
  <si>
    <t xml:space="preserve">FONDO REVOLVENTE GENERAL                                                                                                                              </t>
  </si>
  <si>
    <t>1.1.1.2.0.1001</t>
  </si>
  <si>
    <t xml:space="preserve">CUENTA  0447726457   BBVA BANCOMER                                                                                                                    </t>
  </si>
  <si>
    <t>1.1.1.2.0.1004</t>
  </si>
  <si>
    <t xml:space="preserve">CUENTA  0161165364   BBVA BANCOMER                                                                                                                    </t>
  </si>
  <si>
    <t>1.1.1.2.0.1005</t>
  </si>
  <si>
    <t xml:space="preserve">CUENTA  0165179726   BBVA BANCOMER                                                                                                                    </t>
  </si>
  <si>
    <t>1.1.1.2.0.2001</t>
  </si>
  <si>
    <t xml:space="preserve">CUENTA  0136792981   BANORTE                                                                                                                          </t>
  </si>
  <si>
    <t>1.1.1.2.0.2002</t>
  </si>
  <si>
    <t xml:space="preserve">CUENTA  0140698361   BANORTE                                                                                                                          </t>
  </si>
  <si>
    <t>1.1.1.2.0.3001</t>
  </si>
  <si>
    <t xml:space="preserve">CUENTA  4137799478   BANAMEX                                                                                                                          </t>
  </si>
  <si>
    <t>1.1.1.2.0.4001</t>
  </si>
  <si>
    <t xml:space="preserve">CUENTA  02151027506   HSBC                                                                                                                            </t>
  </si>
  <si>
    <t>1.1.1.2.0.5001</t>
  </si>
  <si>
    <t xml:space="preserve">CUENTA  62569110101   BANCO DEL BAJÍO                                                                                                                 </t>
  </si>
  <si>
    <t>1.1.1.2.0.6001</t>
  </si>
  <si>
    <t xml:space="preserve">CUENTA .65503306200   SANTANDER                                                                                                                       </t>
  </si>
  <si>
    <t>TERRENOS</t>
  </si>
  <si>
    <t>CONSTRUCCION DE OBRAS PARA EL ABASTECIMIENMTO DE AGUA PETRÓLEO GAS ELECTRICIDAD</t>
  </si>
  <si>
    <t>CONSTRUCCIÓN DE OBRAS PARA EL ABASTECIMIENTO</t>
  </si>
  <si>
    <t>MUEBLES DE OFICINA Y ESTANTERÍA</t>
  </si>
  <si>
    <t>1.2.4.1.1.5121</t>
  </si>
  <si>
    <t>CÁMARAS FOTOGRÁFICAS Y DE VIDEO</t>
  </si>
  <si>
    <t>VEHÍCULOS Y EQUIPO TERRESTRE</t>
  </si>
  <si>
    <t>1.2.4.4.2.5421</t>
  </si>
  <si>
    <t>SISTEMAS DE AIRE ACONDICIONADO CALEFACCION</t>
  </si>
  <si>
    <t>1.2.4.6.6.5661</t>
  </si>
  <si>
    <t>EQUIPOS, APARATOS Y ACCESORIOS ELÉCTRICOS</t>
  </si>
  <si>
    <t>EQUIPO DE GENERACIÓN Y DISTRIBUCIÓN DE ENERGÍA</t>
  </si>
  <si>
    <t>HERRAMIENTAS Y MAQUINAS-HERRAMIENTA</t>
  </si>
  <si>
    <t>SOFTWARE</t>
  </si>
  <si>
    <t>LICENCIAS INFORMATICAS E INTELECTUALES</t>
  </si>
  <si>
    <t>Gabriela Bocanegra Zambrano</t>
  </si>
  <si>
    <t>1.1.2.7.0.1038</t>
  </si>
  <si>
    <t>José Antonio Díaz Barroso</t>
  </si>
  <si>
    <t>Juan Manuel Tienda Hernández</t>
  </si>
  <si>
    <t>Ma. Guadalupe Gutiérrez Torres</t>
  </si>
  <si>
    <t>4.1.4.3.0.3305</t>
  </si>
  <si>
    <t>Carta de Factibilidad</t>
  </si>
  <si>
    <t>Director General del SAPAS
Ing. Edgar Marín Gutiérrez</t>
  </si>
  <si>
    <t>Director de Administración y Finanzas
C.P. Carlos Alberto Ramírez Salazar</t>
  </si>
  <si>
    <t>1.1.1.4.0.4001</t>
  </si>
  <si>
    <t>CONTRATO 0062569110101 BANBAJIO INVERSION</t>
  </si>
  <si>
    <t>1.1.2.6.0.1029</t>
  </si>
  <si>
    <t>1.1.2.6.0.1061</t>
  </si>
  <si>
    <t>José Daniel Rodríguez González</t>
  </si>
  <si>
    <t>1.1.2.6.0.1082</t>
  </si>
  <si>
    <t>José Antonio Cuellar Rampirez</t>
  </si>
  <si>
    <t>1.1.2.6.0.1102</t>
  </si>
  <si>
    <t>1.1.2.6.0.1103</t>
  </si>
  <si>
    <t>Adriana Leticia Reyes Romero</t>
  </si>
  <si>
    <t>1.1.2.6.0.1104</t>
  </si>
  <si>
    <t>José Dolores Blanco Rodríguez</t>
  </si>
  <si>
    <t>Marcelino Rivera Carmona</t>
  </si>
  <si>
    <t>1.1.2.6.0.2021</t>
  </si>
  <si>
    <t>Ma. Elena Carpio Estrada</t>
  </si>
  <si>
    <t>1.1.2.6.0.2024</t>
  </si>
  <si>
    <t>1.1.2.7.0.1048</t>
  </si>
  <si>
    <t>1.1.2.7.0.2029</t>
  </si>
  <si>
    <t>1.1.2.7.0.2030</t>
  </si>
  <si>
    <t>1.1.2.7.0.2031</t>
  </si>
  <si>
    <t>José de Jesús Cuellar Chagolla</t>
  </si>
  <si>
    <t>1.1.3.4.0.6003</t>
  </si>
  <si>
    <t>SAPAS/REHAB.DEL DRENAJE SANITARIO EN CALLEJON SAN JOSE</t>
  </si>
  <si>
    <t>1.1.3.4.1.5001</t>
  </si>
  <si>
    <t>SAPAS/CONAGUA/PRODDER016/LPN/2017-01</t>
  </si>
  <si>
    <t>4.1.4.3.0.2306</t>
  </si>
  <si>
    <t xml:space="preserve">Saneamiento Fijo Público                                                                                                                      </t>
  </si>
  <si>
    <t>4.1.4.3.0.3301</t>
  </si>
  <si>
    <t>Mano de Obra</t>
  </si>
  <si>
    <t>4.1.4.3.0.3309</t>
  </si>
  <si>
    <t>Revisión de Proyectos para fraccionamientos</t>
  </si>
  <si>
    <t>4.1.4.3.0.3310</t>
  </si>
  <si>
    <t>Recepción de Obra para Fraccionamientos</t>
  </si>
  <si>
    <t>4.1.5.9.0.1052</t>
  </si>
  <si>
    <t>Bajio Inversión Vontrato 0062569110101</t>
  </si>
  <si>
    <t>4.1.6.2.0.0001</t>
  </si>
  <si>
    <t>MULTA</t>
  </si>
  <si>
    <t>Jorge Sanchez Parra</t>
  </si>
  <si>
    <t>JORGE ALBERTO SEGOVIANO ROCHA</t>
  </si>
  <si>
    <t>1.1.2.6.0.1003</t>
  </si>
  <si>
    <t>Angel López Velázquez</t>
  </si>
  <si>
    <t>Luis Felipe León Salgado</t>
  </si>
  <si>
    <t>1.1.2.6.0.1109</t>
  </si>
  <si>
    <t>Edgar Marín Gutiérrez</t>
  </si>
  <si>
    <t>1.1.2.6.0.2016</t>
  </si>
  <si>
    <t>1.1.2.7.0.1049</t>
  </si>
  <si>
    <t>1.1.2.7.0.1050</t>
  </si>
  <si>
    <t>1.1.2.7.0.2032</t>
  </si>
  <si>
    <t>1.1.2.7.0.2033</t>
  </si>
  <si>
    <t>Noe Antonio Día Barroso</t>
  </si>
  <si>
    <t>1.1.3.4.1.6001</t>
  </si>
  <si>
    <t>SAPAS/REUBIC/SR/OP/RP/AD/2017-004</t>
  </si>
  <si>
    <t>1.2.7.9.0.1114</t>
  </si>
  <si>
    <t>MA ARACELI CUELLAR CARPIO</t>
  </si>
  <si>
    <t>2.1.1.7.0.2002</t>
  </si>
  <si>
    <t>IMPUESTO SOBRE NOMINA</t>
  </si>
  <si>
    <t>4.1.4.3.0.3102</t>
  </si>
  <si>
    <t xml:space="preserve">Desazolves Domiciliarios                                                                                                 </t>
  </si>
  <si>
    <t>1.1.3.4.1.7001</t>
  </si>
  <si>
    <t>SAPAS/ESPAC/ATENCION/OP/RP/AD/2017-005</t>
  </si>
  <si>
    <t>2.1.1.9.0.1005</t>
  </si>
  <si>
    <t>HECTOR MAURICIO VERVER Y VARGAS MARTINEZ</t>
  </si>
  <si>
    <t>2.1.1.9.0.1049</t>
  </si>
  <si>
    <t>PEDRO JAIME GUERRERO VELAZQUEZ</t>
  </si>
  <si>
    <t>2.1.1.9.0.2001</t>
  </si>
  <si>
    <t>COOPERACION CRUZ ROJA</t>
  </si>
  <si>
    <t>2.1.1.9.0.2002</t>
  </si>
  <si>
    <t>CCOOPERACION BOMBEROS</t>
  </si>
  <si>
    <t>1.1.2.3.0.2054</t>
  </si>
  <si>
    <t>JORGE BRISEÑO MIRANDA</t>
  </si>
  <si>
    <t>1.1.2.7.0.1051</t>
  </si>
  <si>
    <t>Luis Arturo Tovar Tetuan</t>
  </si>
  <si>
    <t>1.1.2.7.0.1053</t>
  </si>
  <si>
    <t>Armando Escobar Gamez</t>
  </si>
  <si>
    <t>1.1.2.7.0.1054</t>
  </si>
  <si>
    <t>Pedro Espinoza Velázquez</t>
  </si>
  <si>
    <t>1.1.2.7.0.2002</t>
  </si>
  <si>
    <t>1.1.2.7.0.2034</t>
  </si>
  <si>
    <t>1.1.3.1.0.0055</t>
  </si>
  <si>
    <t>Comision Estatal del Agua de Guanajuato</t>
  </si>
  <si>
    <t>1.1.3.1.0.0098</t>
  </si>
  <si>
    <t>Colegio de Contadores Públicos de León AC</t>
  </si>
  <si>
    <t>1.1.3.1.0.0290</t>
  </si>
  <si>
    <t>El Crisol SA de CV</t>
  </si>
  <si>
    <t>1.1.3.1.0.0298</t>
  </si>
  <si>
    <t>Rosa María Muñoz Martínez</t>
  </si>
  <si>
    <t>1.1.3.1.0.0307</t>
  </si>
  <si>
    <t>Cajero Soriana</t>
  </si>
  <si>
    <t>1.1.3.1.0.0308</t>
  </si>
  <si>
    <t>Planta de Tratamiento las Colina Cam Chichimequillas</t>
  </si>
  <si>
    <t>1.1.3.4.1.8001</t>
  </si>
  <si>
    <t>SAPAS RAHABILITACION TANQUES ELEVADOS/OP/RP/AD</t>
  </si>
  <si>
    <t>1.1.3.4.1.9001</t>
  </si>
  <si>
    <t>SAPAS/EDIFICACION/OP/RP/AD/2017-007</t>
  </si>
  <si>
    <t>1.2.7.9.0.1113</t>
  </si>
  <si>
    <t>Inst de Seguridad Social de Guanajuato</t>
  </si>
  <si>
    <t>1.2.7.9.0.1115</t>
  </si>
  <si>
    <t>Villa Esperanza 1 Fracc Buenavilla</t>
  </si>
  <si>
    <t>1.2.7.9.0.1116</t>
  </si>
  <si>
    <t>Pozo 2A Chichimequillas</t>
  </si>
  <si>
    <t>2.1.1.1.0.4000</t>
  </si>
  <si>
    <t>AGUINALDO DEVENGADO</t>
  </si>
  <si>
    <t>2.1.1.2.0.1109</t>
  </si>
  <si>
    <t>Pozo #9 Junto al Rastro</t>
  </si>
  <si>
    <t>2.1.1.2.0.1113</t>
  </si>
  <si>
    <t>Pozo #13 la Joyita</t>
  </si>
  <si>
    <t>2.1.1.2.0.1115</t>
  </si>
  <si>
    <t>Pozo #15 La López</t>
  </si>
  <si>
    <t>2.1.1.2.0.1117</t>
  </si>
  <si>
    <t>Pozo #17 Crucero</t>
  </si>
  <si>
    <t>2.1.1.2.0.1127</t>
  </si>
  <si>
    <t>Pozo #27 Las Colinas</t>
  </si>
  <si>
    <t>2.1.1.2.0.1128</t>
  </si>
  <si>
    <t>Pozo #28 Sopeña</t>
  </si>
  <si>
    <t>2.1.1.2.0.1130</t>
  </si>
  <si>
    <t>Pozo #30 Valle de San José</t>
  </si>
  <si>
    <t>2.1.1.2.0.1134</t>
  </si>
  <si>
    <t>Pozo #34 Rinconada de las Flores</t>
  </si>
  <si>
    <t>2.1.1.2.0.1138</t>
  </si>
  <si>
    <t>Pozo #41 La Curva</t>
  </si>
  <si>
    <t>2.1.1.2.0.1201</t>
  </si>
  <si>
    <t>Planta General</t>
  </si>
  <si>
    <t>2.1.1.2.0.1301</t>
  </si>
  <si>
    <t>Oficinas Centrales</t>
  </si>
  <si>
    <t>2.1.1.2.0.2046</t>
  </si>
  <si>
    <t>Teléfonos de México, SAB de CV</t>
  </si>
  <si>
    <t>2.1.1.2.0.2087</t>
  </si>
  <si>
    <t>Sistema de Agua Potable y Alcantarillado de Silao</t>
  </si>
  <si>
    <t>2.1.1.2.0.2126</t>
  </si>
  <si>
    <t>Servicio Pan Americano de Protección, SA de CV</t>
  </si>
  <si>
    <t>2.1.1.2.0.2229</t>
  </si>
  <si>
    <t>2.1.1.2.0.2346</t>
  </si>
  <si>
    <t>Rdiomovil Dipsa SA de CV</t>
  </si>
  <si>
    <t>2.1.1.2.0.2465</t>
  </si>
  <si>
    <t>AT&amp;T Comercialización Móvil S de RL de CV</t>
  </si>
  <si>
    <t>2.1.1.2.0.2560</t>
  </si>
  <si>
    <t>2.1.1.3.0.1014</t>
  </si>
  <si>
    <t>Ingenieria Diseño Especializado y Montaje de</t>
  </si>
  <si>
    <t>2.1.1.3.0.1015</t>
  </si>
  <si>
    <t>David López Amaya</t>
  </si>
  <si>
    <t>2.1.1.7.0.1029</t>
  </si>
  <si>
    <t>D.I.V.O. 5%</t>
  </si>
  <si>
    <t>2.1.1.9.0.1010</t>
  </si>
  <si>
    <t>2.1.1.9.0.1038</t>
  </si>
  <si>
    <t>SALVADOR SILVA SAUCEDO</t>
  </si>
  <si>
    <t>2.1.1.9.0.1126</t>
  </si>
  <si>
    <t>LETICIA TOVAR FLORES</t>
  </si>
  <si>
    <t>2.1.1.9.0.1127</t>
  </si>
  <si>
    <t>JUAN ANTONIO BARAJAS RAMIREZ</t>
  </si>
  <si>
    <t>2.1.1.9.0.1128</t>
  </si>
  <si>
    <t>JOSE DE JESUS PEREZ GARCIA</t>
  </si>
  <si>
    <t>2.1.1.9.0.1129</t>
  </si>
  <si>
    <t>SUBSIDIO AL EMPLEO</t>
  </si>
  <si>
    <t>Desazolves Comerciales</t>
  </si>
  <si>
    <t>4.1.6.9.0.1001</t>
  </si>
  <si>
    <t>REZAGO</t>
  </si>
  <si>
    <t>4.2.1.3.0.8301</t>
  </si>
  <si>
    <t>Convenios</t>
  </si>
  <si>
    <t>5.1.2.2.0.2221</t>
  </si>
  <si>
    <t>Productos alimenticios para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</si>
</sst>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4">
    <xf numFmtId="0" fontId="0" fillId="0" borderId="0" xfId="0"/>
    <xf numFmtId="0" fontId="11" fillId="0" borderId="0" xfId="0" applyFont="1"/>
    <xf numFmtId="0" fontId="2" fillId="0" borderId="0" xfId="0" applyFont="1"/>
    <xf numFmtId="0" fontId="10" fillId="0" borderId="0" xfId="0" applyFont="1"/>
    <xf numFmtId="4" fontId="6" fillId="0" borderId="0" xfId="1" applyNumberFormat="1" applyFont="1"/>
    <xf numFmtId="0" fontId="7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4" fontId="6" fillId="0" borderId="0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/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0" borderId="0" xfId="0" applyFont="1" applyBorder="1"/>
    <xf numFmtId="4" fontId="6" fillId="0" borderId="0" xfId="1" applyNumberFormat="1" applyFont="1" applyBorder="1"/>
    <xf numFmtId="4" fontId="1" fillId="0" borderId="0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15" fontId="6" fillId="0" borderId="0" xfId="0" applyNumberFormat="1" applyFont="1"/>
    <xf numFmtId="4" fontId="2" fillId="0" borderId="0" xfId="0" applyNumberFormat="1" applyFont="1"/>
    <xf numFmtId="15" fontId="6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2" fontId="6" fillId="0" borderId="0" xfId="1" applyNumberFormat="1" applyFont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10" fillId="0" borderId="0" xfId="0" applyFont="1" applyFill="1" applyBorder="1" applyAlignment="1">
      <alignment horizontal="left" wrapText="1"/>
    </xf>
    <xf numFmtId="0" fontId="6" fillId="0" borderId="0" xfId="0" applyFont="1" applyAlignment="1"/>
    <xf numFmtId="0" fontId="6" fillId="0" borderId="0" xfId="1" applyNumberFormat="1" applyFont="1" applyFill="1"/>
    <xf numFmtId="0" fontId="10" fillId="3" borderId="1" xfId="0" applyFont="1" applyFill="1" applyBorder="1" applyAlignment="1">
      <alignment wrapText="1"/>
    </xf>
    <xf numFmtId="10" fontId="6" fillId="0" borderId="0" xfId="1" applyNumberFormat="1" applyFont="1" applyAlignment="1"/>
    <xf numFmtId="2" fontId="6" fillId="0" borderId="0" xfId="1" applyNumberFormat="1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9" xfId="0" applyFont="1" applyFill="1" applyBorder="1" applyAlignment="1">
      <alignment horizontal="left" indent="1"/>
    </xf>
    <xf numFmtId="0" fontId="1" fillId="0" borderId="4" xfId="2" applyFont="1" applyFill="1" applyBorder="1" applyAlignment="1">
      <alignment horizontal="center" vertical="top" wrapText="1"/>
    </xf>
    <xf numFmtId="0" fontId="1" fillId="0" borderId="12" xfId="2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2" fillId="0" borderId="11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1" fillId="2" borderId="10" xfId="2" applyFont="1" applyFill="1" applyBorder="1" applyAlignment="1">
      <alignment horizontal="left" vertical="top" wrapText="1"/>
    </xf>
    <xf numFmtId="0" fontId="1" fillId="2" borderId="13" xfId="2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3" fontId="6" fillId="0" borderId="0" xfId="1" applyFont="1" applyFill="1" applyBorder="1" applyProtection="1">
      <protection locked="0"/>
    </xf>
    <xf numFmtId="43" fontId="6" fillId="0" borderId="0" xfId="1" applyFont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2" borderId="25" xfId="0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inden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top"/>
    </xf>
    <xf numFmtId="4" fontId="10" fillId="3" borderId="25" xfId="0" applyNumberFormat="1" applyFont="1" applyFill="1" applyBorder="1" applyAlignment="1">
      <alignment horizontal="right" wrapText="1"/>
    </xf>
    <xf numFmtId="4" fontId="10" fillId="3" borderId="26" xfId="0" applyNumberFormat="1" applyFont="1" applyFill="1" applyBorder="1" applyAlignment="1">
      <alignment wrapText="1"/>
    </xf>
    <xf numFmtId="4" fontId="10" fillId="3" borderId="26" xfId="0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4" fontId="6" fillId="0" borderId="0" xfId="0" applyNumberFormat="1" applyFont="1" applyAlignment="1"/>
    <xf numFmtId="4" fontId="10" fillId="3" borderId="1" xfId="0" applyNumberFormat="1" applyFont="1" applyFill="1" applyBorder="1" applyAlignment="1">
      <alignment horizontal="right" wrapText="1"/>
    </xf>
    <xf numFmtId="4" fontId="10" fillId="3" borderId="27" xfId="0" applyNumberFormat="1" applyFont="1" applyFill="1" applyBorder="1" applyAlignment="1">
      <alignment wrapText="1"/>
    </xf>
    <xf numFmtId="4" fontId="10" fillId="3" borderId="27" xfId="0" applyNumberFormat="1" applyFont="1" applyFill="1" applyBorder="1" applyAlignment="1">
      <alignment horizontal="right" wrapText="1"/>
    </xf>
    <xf numFmtId="0" fontId="10" fillId="3" borderId="20" xfId="0" applyFont="1" applyFill="1" applyBorder="1" applyAlignment="1">
      <alignment horizontal="left" wrapText="1"/>
    </xf>
    <xf numFmtId="4" fontId="6" fillId="0" borderId="27" xfId="0" applyNumberFormat="1" applyFont="1" applyFill="1" applyBorder="1" applyAlignment="1">
      <alignment wrapText="1"/>
    </xf>
    <xf numFmtId="49" fontId="6" fillId="0" borderId="27" xfId="0" applyNumberFormat="1" applyFont="1" applyFill="1" applyBorder="1" applyAlignment="1">
      <alignment wrapText="1"/>
    </xf>
    <xf numFmtId="49" fontId="6" fillId="0" borderId="20" xfId="0" applyNumberFormat="1" applyFont="1" applyFill="1" applyBorder="1" applyAlignment="1">
      <alignment wrapText="1"/>
    </xf>
    <xf numFmtId="4" fontId="10" fillId="3" borderId="19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/>
    <xf numFmtId="4" fontId="6" fillId="0" borderId="0" xfId="0" applyNumberFormat="1" applyFont="1" applyFill="1" applyAlignment="1"/>
    <xf numFmtId="0" fontId="6" fillId="0" borderId="0" xfId="0" applyFont="1" applyFill="1" applyAlignment="1"/>
    <xf numFmtId="4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3" borderId="20" xfId="0" applyNumberFormat="1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4" fontId="6" fillId="0" borderId="20" xfId="0" applyNumberFormat="1" applyFont="1" applyFill="1" applyBorder="1" applyAlignment="1">
      <alignment wrapText="1"/>
    </xf>
    <xf numFmtId="49" fontId="10" fillId="2" borderId="20" xfId="1" applyNumberFormat="1" applyFont="1" applyFill="1" applyBorder="1" applyAlignment="1">
      <alignment horizontal="center" vertical="center" wrapText="1"/>
    </xf>
    <xf numFmtId="4" fontId="10" fillId="2" borderId="20" xfId="1" applyNumberFormat="1" applyFont="1" applyFill="1" applyBorder="1" applyAlignment="1">
      <alignment horizontal="center" vertical="center" wrapText="1"/>
    </xf>
    <xf numFmtId="0" fontId="10" fillId="2" borderId="2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Alignment="1">
      <alignment vertical="center"/>
    </xf>
    <xf numFmtId="0" fontId="1" fillId="2" borderId="1" xfId="2" applyFont="1" applyFill="1" applyBorder="1" applyAlignment="1">
      <alignment horizontal="left" vertical="center"/>
    </xf>
    <xf numFmtId="0" fontId="6" fillId="0" borderId="0" xfId="3" applyFont="1" applyFill="1" applyAlignment="1">
      <alignment vertical="top"/>
    </xf>
    <xf numFmtId="4" fontId="7" fillId="0" borderId="0" xfId="0" applyNumberFormat="1" applyFont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10" fillId="2" borderId="1" xfId="0" quotePrefix="1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3" fontId="1" fillId="2" borderId="1" xfId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left" vertical="top" wrapText="1"/>
    </xf>
    <xf numFmtId="43" fontId="6" fillId="0" borderId="1" xfId="1" applyFont="1" applyBorder="1" applyAlignment="1">
      <alignment wrapText="1"/>
    </xf>
    <xf numFmtId="4" fontId="6" fillId="0" borderId="2" xfId="1" applyNumberFormat="1" applyFont="1" applyBorder="1" applyAlignment="1">
      <alignment wrapText="1"/>
    </xf>
    <xf numFmtId="4" fontId="6" fillId="0" borderId="1" xfId="1" applyNumberFormat="1" applyFont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0" fillId="2" borderId="18" xfId="3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left" wrapText="1"/>
    </xf>
    <xf numFmtId="0" fontId="1" fillId="0" borderId="0" xfId="2" applyFont="1" applyFill="1" applyBorder="1" applyAlignment="1">
      <alignment horizontal="left" vertical="top" wrapText="1"/>
    </xf>
    <xf numFmtId="43" fontId="1" fillId="2" borderId="1" xfId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10" fillId="3" borderId="19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quotePrefix="1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20" xfId="3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0" fontId="1" fillId="0" borderId="10" xfId="2" applyFont="1" applyFill="1" applyBorder="1" applyAlignment="1">
      <alignment horizontal="center" vertical="top" wrapText="1"/>
    </xf>
    <xf numFmtId="4" fontId="1" fillId="0" borderId="29" xfId="2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0" fontId="6" fillId="0" borderId="12" xfId="0" applyFont="1" applyBorder="1"/>
    <xf numFmtId="4" fontId="6" fillId="0" borderId="12" xfId="0" applyNumberFormat="1" applyFont="1" applyBorder="1"/>
    <xf numFmtId="0" fontId="1" fillId="0" borderId="12" xfId="3" applyFont="1" applyBorder="1" applyAlignment="1">
      <alignment vertical="top"/>
    </xf>
    <xf numFmtId="4" fontId="10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6" fillId="0" borderId="1" xfId="0" applyFont="1" applyBorder="1" applyAlignment="1"/>
    <xf numFmtId="4" fontId="6" fillId="0" borderId="1" xfId="0" applyNumberFormat="1" applyFont="1" applyBorder="1" applyAlignment="1"/>
    <xf numFmtId="4" fontId="14" fillId="0" borderId="0" xfId="2" applyNumberFormat="1" applyFont="1" applyFill="1" applyBorder="1" applyAlignment="1">
      <alignment horizontal="left" vertical="top"/>
    </xf>
    <xf numFmtId="0" fontId="10" fillId="2" borderId="24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" fillId="5" borderId="1" xfId="2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wrapText="1"/>
    </xf>
    <xf numFmtId="0" fontId="6" fillId="0" borderId="18" xfId="0" applyFont="1" applyBorder="1" applyAlignment="1"/>
    <xf numFmtId="4" fontId="6" fillId="0" borderId="20" xfId="1" applyNumberFormat="1" applyFont="1" applyBorder="1" applyAlignment="1"/>
    <xf numFmtId="0" fontId="6" fillId="0" borderId="20" xfId="0" applyFont="1" applyBorder="1" applyAlignment="1"/>
    <xf numFmtId="0" fontId="10" fillId="2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/>
    <xf numFmtId="4" fontId="10" fillId="0" borderId="23" xfId="0" applyNumberFormat="1" applyFont="1" applyBorder="1" applyAlignment="1"/>
    <xf numFmtId="0" fontId="1" fillId="2" borderId="1" xfId="2" applyFont="1" applyFill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/>
    </xf>
    <xf numFmtId="0" fontId="1" fillId="2" borderId="13" xfId="2" applyFont="1" applyFill="1" applyBorder="1" applyAlignment="1">
      <alignment horizontal="left" vertical="center" wrapText="1"/>
    </xf>
    <xf numFmtId="4" fontId="10" fillId="3" borderId="20" xfId="1" applyNumberFormat="1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" fontId="6" fillId="0" borderId="1" xfId="1" applyNumberFormat="1" applyFont="1" applyFill="1" applyBorder="1" applyAlignment="1">
      <alignment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10" fillId="3" borderId="25" xfId="1" applyNumberFormat="1" applyFont="1" applyFill="1" applyBorder="1" applyAlignment="1">
      <alignment wrapText="1"/>
    </xf>
    <xf numFmtId="4" fontId="10" fillId="3" borderId="1" xfId="1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" fontId="6" fillId="0" borderId="25" xfId="1" applyNumberFormat="1" applyFont="1" applyFill="1" applyBorder="1" applyAlignment="1">
      <alignment wrapText="1"/>
    </xf>
    <xf numFmtId="49" fontId="6" fillId="0" borderId="30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" fontId="10" fillId="3" borderId="26" xfId="1" applyNumberFormat="1" applyFont="1" applyFill="1" applyBorder="1" applyAlignment="1">
      <alignment wrapText="1"/>
    </xf>
    <xf numFmtId="0" fontId="10" fillId="3" borderId="30" xfId="0" applyFont="1" applyFill="1" applyBorder="1" applyAlignment="1">
      <alignment wrapText="1"/>
    </xf>
    <xf numFmtId="0" fontId="1" fillId="2" borderId="1" xfId="2" applyFont="1" applyFill="1" applyBorder="1" applyAlignment="1">
      <alignment vertical="top"/>
    </xf>
    <xf numFmtId="4" fontId="10" fillId="3" borderId="31" xfId="0" applyNumberFormat="1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4" fontId="6" fillId="0" borderId="0" xfId="0" applyNumberFormat="1" applyFont="1" applyFill="1" applyBorder="1"/>
    <xf numFmtId="0" fontId="10" fillId="0" borderId="0" xfId="0" applyFont="1" applyBorder="1" applyAlignment="1"/>
    <xf numFmtId="4" fontId="10" fillId="2" borderId="20" xfId="0" applyNumberFormat="1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left" vertical="center" wrapText="1"/>
    </xf>
    <xf numFmtId="0" fontId="6" fillId="0" borderId="1" xfId="0" applyFont="1" applyBorder="1"/>
    <xf numFmtId="4" fontId="6" fillId="0" borderId="2" xfId="1" applyNumberFormat="1" applyFont="1" applyBorder="1"/>
    <xf numFmtId="49" fontId="6" fillId="0" borderId="1" xfId="0" applyNumberFormat="1" applyFont="1" applyBorder="1"/>
    <xf numFmtId="0" fontId="10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10" fontId="6" fillId="0" borderId="1" xfId="7" applyNumberFormat="1" applyFont="1" applyFill="1" applyBorder="1" applyAlignment="1">
      <alignment wrapText="1"/>
    </xf>
    <xf numFmtId="10" fontId="6" fillId="0" borderId="27" xfId="7" applyNumberFormat="1" applyFont="1" applyFill="1" applyBorder="1" applyAlignment="1">
      <alignment wrapText="1"/>
    </xf>
    <xf numFmtId="2" fontId="10" fillId="2" borderId="18" xfId="1" applyNumberFormat="1" applyFont="1" applyFill="1" applyBorder="1" applyAlignment="1">
      <alignment horizontal="center" vertical="center" wrapText="1"/>
    </xf>
    <xf numFmtId="2" fontId="10" fillId="2" borderId="20" xfId="1" applyNumberFormat="1" applyFont="1" applyFill="1" applyBorder="1" applyAlignment="1">
      <alignment horizontal="center" vertical="center" wrapText="1"/>
    </xf>
    <xf numFmtId="10" fontId="10" fillId="0" borderId="0" xfId="0" applyNumberFormat="1" applyFont="1"/>
    <xf numFmtId="2" fontId="1" fillId="2" borderId="1" xfId="1" applyNumberFormat="1" applyFont="1" applyFill="1" applyBorder="1" applyAlignment="1">
      <alignment horizontal="center" vertical="top" wrapText="1"/>
    </xf>
    <xf numFmtId="10" fontId="6" fillId="0" borderId="0" xfId="0" applyNumberFormat="1" applyFont="1" applyBorder="1"/>
    <xf numFmtId="10" fontId="6" fillId="0" borderId="0" xfId="1" applyNumberFormat="1" applyFont="1" applyBorder="1"/>
    <xf numFmtId="4" fontId="10" fillId="3" borderId="25" xfId="0" applyNumberFormat="1" applyFont="1" applyFill="1" applyBorder="1" applyAlignment="1">
      <alignment wrapText="1"/>
    </xf>
    <xf numFmtId="4" fontId="10" fillId="2" borderId="20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6" fillId="0" borderId="2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23" xfId="1" applyNumberFormat="1" applyFont="1" applyFill="1" applyBorder="1" applyAlignment="1">
      <alignment horizontal="center" vertical="top" wrapText="1"/>
    </xf>
    <xf numFmtId="4" fontId="6" fillId="0" borderId="0" xfId="1" applyNumberFormat="1" applyFont="1" applyFill="1" applyBorder="1"/>
    <xf numFmtId="4" fontId="1" fillId="2" borderId="1" xfId="1" applyNumberFormat="1" applyFont="1" applyFill="1" applyBorder="1" applyAlignment="1">
      <alignment horizontal="center" vertical="top" wrapText="1"/>
    </xf>
    <xf numFmtId="10" fontId="10" fillId="3" borderId="20" xfId="0" applyNumberFormat="1" applyFont="1" applyFill="1" applyBorder="1" applyAlignment="1">
      <alignment horizontal="center"/>
    </xf>
    <xf numFmtId="4" fontId="10" fillId="3" borderId="24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 wrapText="1"/>
    </xf>
    <xf numFmtId="10" fontId="6" fillId="0" borderId="20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10" fontId="10" fillId="0" borderId="0" xfId="0" applyNumberFormat="1" applyFont="1" applyAlignment="1"/>
    <xf numFmtId="4" fontId="10" fillId="0" borderId="0" xfId="0" applyNumberFormat="1" applyFont="1" applyAlignment="1"/>
    <xf numFmtId="0" fontId="10" fillId="0" borderId="0" xfId="0" applyFont="1" applyAlignment="1"/>
    <xf numFmtId="10" fontId="1" fillId="2" borderId="1" xfId="2" applyNumberFormat="1" applyFont="1" applyFill="1" applyBorder="1" applyAlignment="1">
      <alignment horizontal="center" vertical="top"/>
    </xf>
    <xf numFmtId="4" fontId="6" fillId="0" borderId="0" xfId="1" applyNumberFormat="1" applyFont="1" applyBorder="1" applyAlignment="1"/>
    <xf numFmtId="10" fontId="6" fillId="0" borderId="0" xfId="0" applyNumberFormat="1" applyFont="1" applyBorder="1" applyAlignment="1">
      <alignment horizontal="center"/>
    </xf>
    <xf numFmtId="10" fontId="7" fillId="0" borderId="0" xfId="0" applyNumberFormat="1" applyFont="1" applyAlignment="1"/>
    <xf numFmtId="4" fontId="6" fillId="0" borderId="32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0" fontId="2" fillId="0" borderId="33" xfId="3" applyFont="1" applyBorder="1" applyAlignment="1">
      <alignment vertical="top" wrapText="1"/>
    </xf>
    <xf numFmtId="0" fontId="2" fillId="0" borderId="33" xfId="3" applyNumberFormat="1" applyFont="1" applyFill="1" applyBorder="1" applyAlignment="1">
      <alignment horizontal="center" vertical="top"/>
    </xf>
    <xf numFmtId="4" fontId="6" fillId="0" borderId="2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1" fillId="0" borderId="1" xfId="3" applyFont="1" applyBorder="1" applyAlignment="1">
      <alignment vertical="top" wrapText="1"/>
    </xf>
    <xf numFmtId="0" fontId="1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1" fillId="0" borderId="1" xfId="3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vertical="center"/>
    </xf>
    <xf numFmtId="0" fontId="13" fillId="3" borderId="1" xfId="3" applyFont="1" applyFill="1" applyBorder="1" applyAlignment="1" applyProtection="1">
      <alignment horizontal="center" vertical="top"/>
      <protection hidden="1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indent="1"/>
    </xf>
    <xf numFmtId="0" fontId="8" fillId="0" borderId="11" xfId="3" applyFont="1" applyBorder="1" applyAlignment="1" applyProtection="1">
      <alignment horizontal="center" vertical="top"/>
      <protection hidden="1"/>
    </xf>
    <xf numFmtId="0" fontId="17" fillId="0" borderId="1" xfId="0" applyFont="1" applyFill="1" applyBorder="1" applyAlignment="1">
      <alignment horizontal="left" vertical="center" wrapText="1" indent="1"/>
    </xf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vertical="center" wrapText="1"/>
    </xf>
    <xf numFmtId="0" fontId="8" fillId="0" borderId="1" xfId="3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6" fillId="0" borderId="10" xfId="0" applyFont="1" applyBorder="1"/>
    <xf numFmtId="0" fontId="10" fillId="0" borderId="10" xfId="0" applyFont="1" applyBorder="1"/>
    <xf numFmtId="0" fontId="1" fillId="2" borderId="13" xfId="2" applyFont="1" applyFill="1" applyBorder="1" applyAlignment="1">
      <alignment horizontal="center" vertical="top"/>
    </xf>
    <xf numFmtId="0" fontId="1" fillId="2" borderId="35" xfId="2" applyFont="1" applyFill="1" applyBorder="1" applyAlignment="1">
      <alignment horizontal="left" vertical="top"/>
    </xf>
    <xf numFmtId="0" fontId="1" fillId="2" borderId="36" xfId="2" applyFont="1" applyFill="1" applyBorder="1" applyAlignment="1">
      <alignment horizontal="left" vertical="top"/>
    </xf>
    <xf numFmtId="4" fontId="10" fillId="3" borderId="1" xfId="0" applyNumberFormat="1" applyFont="1" applyFill="1" applyBorder="1"/>
    <xf numFmtId="0" fontId="16" fillId="3" borderId="2" xfId="0" applyFont="1" applyFill="1" applyBorder="1" applyAlignment="1">
      <alignment vertical="center"/>
    </xf>
    <xf numFmtId="0" fontId="18" fillId="3" borderId="1" xfId="3" applyFont="1" applyFill="1" applyBorder="1" applyAlignment="1" applyProtection="1">
      <alignment horizontal="center" vertical="top"/>
      <protection hidden="1"/>
    </xf>
    <xf numFmtId="4" fontId="6" fillId="0" borderId="1" xfId="0" applyNumberFormat="1" applyFont="1" applyBorder="1"/>
    <xf numFmtId="0" fontId="17" fillId="0" borderId="2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wrapText="1" indent="1"/>
    </xf>
    <xf numFmtId="4" fontId="10" fillId="0" borderId="1" xfId="0" applyNumberFormat="1" applyFont="1" applyBorder="1"/>
    <xf numFmtId="0" fontId="16" fillId="0" borderId="2" xfId="0" applyFont="1" applyFill="1" applyBorder="1" applyAlignment="1">
      <alignment vertical="center"/>
    </xf>
    <xf numFmtId="0" fontId="7" fillId="0" borderId="1" xfId="3" applyFont="1" applyBorder="1" applyAlignment="1" applyProtection="1">
      <alignment horizontal="center" vertical="top"/>
      <protection hidden="1"/>
    </xf>
    <xf numFmtId="4" fontId="6" fillId="0" borderId="10" xfId="0" applyNumberFormat="1" applyFont="1" applyBorder="1"/>
    <xf numFmtId="0" fontId="1" fillId="2" borderId="35" xfId="2" applyFont="1" applyFill="1" applyBorder="1" applyAlignment="1">
      <alignment horizontal="center" vertical="top"/>
    </xf>
    <xf numFmtId="0" fontId="12" fillId="0" borderId="1" xfId="0" applyFont="1" applyBorder="1"/>
    <xf numFmtId="43" fontId="12" fillId="0" borderId="1" xfId="1" applyFont="1" applyBorder="1"/>
    <xf numFmtId="4" fontId="6" fillId="6" borderId="1" xfId="0" applyNumberFormat="1" applyFont="1" applyFill="1" applyBorder="1" applyAlignment="1">
      <alignment wrapText="1"/>
    </xf>
    <xf numFmtId="43" fontId="6" fillId="0" borderId="1" xfId="8" applyFont="1" applyBorder="1"/>
    <xf numFmtId="43" fontId="6" fillId="6" borderId="1" xfId="8" applyFont="1" applyFill="1" applyBorder="1"/>
    <xf numFmtId="0" fontId="12" fillId="0" borderId="3" xfId="0" applyFont="1" applyBorder="1"/>
    <xf numFmtId="4" fontId="12" fillId="0" borderId="3" xfId="0" applyNumberFormat="1" applyFont="1" applyBorder="1"/>
    <xf numFmtId="4" fontId="6" fillId="6" borderId="27" xfId="0" applyNumberFormat="1" applyFont="1" applyFill="1" applyBorder="1" applyAlignment="1">
      <alignment wrapText="1"/>
    </xf>
    <xf numFmtId="4" fontId="6" fillId="6" borderId="20" xfId="0" applyNumberFormat="1" applyFont="1" applyFill="1" applyBorder="1" applyAlignment="1">
      <alignment wrapText="1"/>
    </xf>
    <xf numFmtId="0" fontId="12" fillId="6" borderId="1" xfId="0" applyFont="1" applyFill="1" applyBorder="1"/>
    <xf numFmtId="0" fontId="12" fillId="0" borderId="1" xfId="0" applyFont="1" applyBorder="1" applyAlignment="1">
      <alignment horizontal="left" vertical="center"/>
    </xf>
    <xf numFmtId="0" fontId="12" fillId="0" borderId="0" xfId="0" applyFont="1" applyBorder="1"/>
    <xf numFmtId="4" fontId="12" fillId="0" borderId="1" xfId="0" applyNumberFormat="1" applyFont="1" applyBorder="1"/>
    <xf numFmtId="4" fontId="6" fillId="6" borderId="24" xfId="0" applyNumberFormat="1" applyFont="1" applyFill="1" applyBorder="1" applyAlignment="1">
      <alignment horizontal="right"/>
    </xf>
    <xf numFmtId="43" fontId="12" fillId="0" borderId="0" xfId="1" applyFont="1" applyBorder="1"/>
    <xf numFmtId="4" fontId="6" fillId="0" borderId="0" xfId="1" applyNumberFormat="1" applyFont="1" applyBorder="1" applyAlignment="1">
      <alignment wrapText="1"/>
    </xf>
    <xf numFmtId="4" fontId="6" fillId="0" borderId="3" xfId="0" applyNumberFormat="1" applyFont="1" applyFill="1" applyBorder="1" applyAlignment="1">
      <alignment wrapText="1"/>
    </xf>
    <xf numFmtId="4" fontId="6" fillId="0" borderId="24" xfId="0" applyNumberFormat="1" applyFont="1" applyFill="1" applyBorder="1" applyAlignment="1">
      <alignment wrapText="1"/>
    </xf>
    <xf numFmtId="10" fontId="10" fillId="3" borderId="20" xfId="0" applyNumberFormat="1" applyFont="1" applyFill="1" applyBorder="1" applyAlignment="1">
      <alignment wrapText="1"/>
    </xf>
    <xf numFmtId="0" fontId="12" fillId="0" borderId="2" xfId="0" applyFont="1" applyBorder="1"/>
    <xf numFmtId="4" fontId="10" fillId="3" borderId="19" xfId="1" applyNumberFormat="1" applyFont="1" applyFill="1" applyBorder="1" applyAlignment="1">
      <alignment wrapText="1"/>
    </xf>
    <xf numFmtId="0" fontId="1" fillId="2" borderId="1" xfId="2" applyFont="1" applyFill="1" applyBorder="1" applyAlignment="1">
      <alignment horizontal="center" vertical="top" wrapText="1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top"/>
    </xf>
    <xf numFmtId="0" fontId="1" fillId="2" borderId="13" xfId="2" applyFont="1" applyFill="1" applyBorder="1" applyAlignment="1">
      <alignment horizontal="left" vertical="top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28574</xdr:rowOff>
    </xdr:from>
    <xdr:to>
      <xdr:col>1</xdr:col>
      <xdr:colOff>447676</xdr:colOff>
      <xdr:row>0</xdr:row>
      <xdr:rowOff>596853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4"/>
          <a:ext cx="1400176" cy="56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E52" sqref="E5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49.5" customHeight="1" x14ac:dyDescent="0.2">
      <c r="A1" s="322" t="s">
        <v>88</v>
      </c>
      <c r="B1" s="323"/>
      <c r="C1" s="1"/>
    </row>
    <row r="2" spans="1:3" ht="15" customHeight="1" x14ac:dyDescent="0.2">
      <c r="A2" s="62" t="s">
        <v>86</v>
      </c>
      <c r="B2" s="63" t="s">
        <v>87</v>
      </c>
    </row>
    <row r="3" spans="1:3" x14ac:dyDescent="0.2">
      <c r="A3" s="42"/>
      <c r="B3" s="46"/>
    </row>
    <row r="4" spans="1:3" x14ac:dyDescent="0.2">
      <c r="A4" s="43"/>
      <c r="B4" s="47" t="s">
        <v>92</v>
      </c>
    </row>
    <row r="5" spans="1:3" x14ac:dyDescent="0.2">
      <c r="A5" s="43"/>
      <c r="B5" s="47"/>
    </row>
    <row r="6" spans="1:3" x14ac:dyDescent="0.2">
      <c r="A6" s="43"/>
      <c r="B6" s="49" t="s">
        <v>0</v>
      </c>
    </row>
    <row r="7" spans="1:3" x14ac:dyDescent="0.2">
      <c r="A7" s="43" t="s">
        <v>1</v>
      </c>
      <c r="B7" s="48" t="s">
        <v>2</v>
      </c>
    </row>
    <row r="8" spans="1:3" x14ac:dyDescent="0.2">
      <c r="A8" s="43" t="s">
        <v>3</v>
      </c>
      <c r="B8" s="48" t="s">
        <v>4</v>
      </c>
    </row>
    <row r="9" spans="1:3" x14ac:dyDescent="0.2">
      <c r="A9" s="43" t="s">
        <v>5</v>
      </c>
      <c r="B9" s="48" t="s">
        <v>6</v>
      </c>
    </row>
    <row r="10" spans="1:3" x14ac:dyDescent="0.2">
      <c r="A10" s="43" t="s">
        <v>7</v>
      </c>
      <c r="B10" s="48" t="s">
        <v>8</v>
      </c>
    </row>
    <row r="11" spans="1:3" x14ac:dyDescent="0.2">
      <c r="A11" s="43" t="s">
        <v>9</v>
      </c>
      <c r="B11" s="48" t="s">
        <v>10</v>
      </c>
    </row>
    <row r="12" spans="1:3" x14ac:dyDescent="0.2">
      <c r="A12" s="43" t="s">
        <v>11</v>
      </c>
      <c r="B12" s="48" t="s">
        <v>12</v>
      </c>
    </row>
    <row r="13" spans="1:3" x14ac:dyDescent="0.2">
      <c r="A13" s="43" t="s">
        <v>13</v>
      </c>
      <c r="B13" s="48" t="s">
        <v>14</v>
      </c>
    </row>
    <row r="14" spans="1:3" x14ac:dyDescent="0.2">
      <c r="A14" s="43" t="s">
        <v>15</v>
      </c>
      <c r="B14" s="48" t="s">
        <v>16</v>
      </c>
    </row>
    <row r="15" spans="1:3" x14ac:dyDescent="0.2">
      <c r="A15" s="43" t="s">
        <v>17</v>
      </c>
      <c r="B15" s="48" t="s">
        <v>18</v>
      </c>
    </row>
    <row r="16" spans="1:3" x14ac:dyDescent="0.2">
      <c r="A16" s="43" t="s">
        <v>19</v>
      </c>
      <c r="B16" s="48" t="s">
        <v>20</v>
      </c>
    </row>
    <row r="17" spans="1:2" x14ac:dyDescent="0.2">
      <c r="A17" s="43" t="s">
        <v>21</v>
      </c>
      <c r="B17" s="48" t="s">
        <v>22</v>
      </c>
    </row>
    <row r="18" spans="1:2" x14ac:dyDescent="0.2">
      <c r="A18" s="43" t="s">
        <v>23</v>
      </c>
      <c r="B18" s="48" t="s">
        <v>24</v>
      </c>
    </row>
    <row r="19" spans="1:2" x14ac:dyDescent="0.2">
      <c r="A19" s="43" t="s">
        <v>25</v>
      </c>
      <c r="B19" s="48" t="s">
        <v>26</v>
      </c>
    </row>
    <row r="20" spans="1:2" x14ac:dyDescent="0.2">
      <c r="A20" s="43" t="s">
        <v>27</v>
      </c>
      <c r="B20" s="48" t="s">
        <v>28</v>
      </c>
    </row>
    <row r="21" spans="1:2" x14ac:dyDescent="0.2">
      <c r="A21" s="43" t="s">
        <v>100</v>
      </c>
      <c r="B21" s="48" t="s">
        <v>29</v>
      </c>
    </row>
    <row r="22" spans="1:2" x14ac:dyDescent="0.2">
      <c r="A22" s="43" t="s">
        <v>101</v>
      </c>
      <c r="B22" s="48" t="s">
        <v>30</v>
      </c>
    </row>
    <row r="23" spans="1:2" x14ac:dyDescent="0.2">
      <c r="A23" s="43" t="s">
        <v>102</v>
      </c>
      <c r="B23" s="48" t="s">
        <v>31</v>
      </c>
    </row>
    <row r="24" spans="1:2" x14ac:dyDescent="0.2">
      <c r="A24" s="43" t="s">
        <v>32</v>
      </c>
      <c r="B24" s="48" t="s">
        <v>33</v>
      </c>
    </row>
    <row r="25" spans="1:2" x14ac:dyDescent="0.2">
      <c r="A25" s="43" t="s">
        <v>34</v>
      </c>
      <c r="B25" s="48" t="s">
        <v>35</v>
      </c>
    </row>
    <row r="26" spans="1:2" x14ac:dyDescent="0.2">
      <c r="A26" s="43" t="s">
        <v>36</v>
      </c>
      <c r="B26" s="48" t="s">
        <v>37</v>
      </c>
    </row>
    <row r="27" spans="1:2" x14ac:dyDescent="0.2">
      <c r="A27" s="43" t="s">
        <v>38</v>
      </c>
      <c r="B27" s="48" t="s">
        <v>39</v>
      </c>
    </row>
    <row r="28" spans="1:2" x14ac:dyDescent="0.2">
      <c r="A28" s="43" t="s">
        <v>98</v>
      </c>
      <c r="B28" s="48" t="s">
        <v>99</v>
      </c>
    </row>
    <row r="29" spans="1:2" x14ac:dyDescent="0.2">
      <c r="A29" s="43"/>
      <c r="B29" s="48"/>
    </row>
    <row r="30" spans="1:2" x14ac:dyDescent="0.2">
      <c r="A30" s="43"/>
      <c r="B30" s="49"/>
    </row>
    <row r="31" spans="1:2" x14ac:dyDescent="0.2">
      <c r="A31" s="43" t="s">
        <v>96</v>
      </c>
      <c r="B31" s="48" t="s">
        <v>90</v>
      </c>
    </row>
    <row r="32" spans="1:2" x14ac:dyDescent="0.2">
      <c r="A32" s="43" t="s">
        <v>97</v>
      </c>
      <c r="B32" s="48" t="s">
        <v>91</v>
      </c>
    </row>
    <row r="33" spans="1:4" x14ac:dyDescent="0.2">
      <c r="A33" s="43"/>
      <c r="B33" s="48"/>
    </row>
    <row r="34" spans="1:4" x14ac:dyDescent="0.2">
      <c r="A34" s="43"/>
      <c r="B34" s="47" t="s">
        <v>93</v>
      </c>
    </row>
    <row r="35" spans="1:4" x14ac:dyDescent="0.2">
      <c r="A35" s="43" t="s">
        <v>95</v>
      </c>
      <c r="B35" s="48" t="s">
        <v>40</v>
      </c>
    </row>
    <row r="36" spans="1:4" x14ac:dyDescent="0.2">
      <c r="A36" s="43"/>
      <c r="B36" s="48" t="s">
        <v>41</v>
      </c>
    </row>
    <row r="37" spans="1:4" ht="12" thickBot="1" x14ac:dyDescent="0.25">
      <c r="A37" s="44"/>
      <c r="B37" s="45"/>
    </row>
    <row r="39" spans="1:4" x14ac:dyDescent="0.2">
      <c r="A39" s="64" t="s">
        <v>103</v>
      </c>
      <c r="B39" s="65"/>
      <c r="C39" s="65"/>
    </row>
    <row r="40" spans="1:4" x14ac:dyDescent="0.2">
      <c r="A40" s="66"/>
      <c r="B40" s="65"/>
      <c r="C40" s="65"/>
    </row>
    <row r="41" spans="1:4" x14ac:dyDescent="0.2">
      <c r="A41" s="67"/>
      <c r="B41" s="68"/>
      <c r="C41" s="67"/>
    </row>
    <row r="42" spans="1:4" x14ac:dyDescent="0.2">
      <c r="A42" s="69"/>
      <c r="B42" s="67"/>
      <c r="C42" s="67"/>
    </row>
    <row r="43" spans="1:4" x14ac:dyDescent="0.2">
      <c r="A43" s="69"/>
      <c r="B43" s="67" t="s">
        <v>104</v>
      </c>
      <c r="C43" s="324" t="s">
        <v>104</v>
      </c>
      <c r="D43" s="324"/>
    </row>
    <row r="44" spans="1:4" ht="45" customHeight="1" x14ac:dyDescent="0.2">
      <c r="A44" s="69"/>
      <c r="B44" s="73" t="s">
        <v>970</v>
      </c>
      <c r="C44" s="325" t="s">
        <v>971</v>
      </c>
      <c r="D44" s="325"/>
    </row>
  </sheetData>
  <sheetProtection formatCells="0" formatColumns="0" formatRows="0" autoFilter="0" pivotTables="0"/>
  <mergeCells count="3">
    <mergeCell ref="A1:B1"/>
    <mergeCell ref="C43:D43"/>
    <mergeCell ref="C44:D44"/>
  </mergeCells>
  <pageMargins left="1.27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5" width="17.7109375" style="6" customWidth="1"/>
    <col min="6" max="6" width="17.7109375" style="61" customWidth="1"/>
    <col min="7" max="16384" width="11.42578125" style="61"/>
  </cols>
  <sheetData>
    <row r="1" spans="1:6" ht="11.25" customHeight="1" x14ac:dyDescent="0.2">
      <c r="A1" s="3" t="s">
        <v>42</v>
      </c>
      <c r="B1" s="3"/>
      <c r="C1" s="130"/>
      <c r="D1" s="130"/>
      <c r="E1" s="130"/>
      <c r="F1" s="5"/>
    </row>
    <row r="2" spans="1:6" ht="11.25" customHeight="1" x14ac:dyDescent="0.2">
      <c r="A2" s="3" t="s">
        <v>94</v>
      </c>
      <c r="B2" s="3"/>
      <c r="C2" s="130"/>
      <c r="D2" s="130"/>
      <c r="E2" s="130"/>
    </row>
    <row r="3" spans="1:6" ht="11.25" customHeight="1" x14ac:dyDescent="0.2">
      <c r="A3" s="3"/>
      <c r="B3" s="3"/>
      <c r="C3" s="130"/>
      <c r="D3" s="130"/>
      <c r="E3" s="130"/>
    </row>
    <row r="4" spans="1:6" ht="11.25" customHeight="1" x14ac:dyDescent="0.2"/>
    <row r="5" spans="1:6" ht="11.25" customHeight="1" x14ac:dyDescent="0.2">
      <c r="A5" s="191" t="s">
        <v>194</v>
      </c>
      <c r="B5" s="191"/>
      <c r="C5" s="188"/>
      <c r="D5" s="188"/>
      <c r="E5" s="188"/>
      <c r="F5" s="321" t="s">
        <v>191</v>
      </c>
    </row>
    <row r="6" spans="1:6" s="7" customFormat="1" x14ac:dyDescent="0.2">
      <c r="A6" s="16"/>
      <c r="B6" s="16"/>
      <c r="C6" s="188"/>
      <c r="D6" s="188"/>
      <c r="E6" s="188"/>
    </row>
    <row r="7" spans="1:6" ht="15" customHeight="1" x14ac:dyDescent="0.2">
      <c r="A7" s="109" t="s">
        <v>44</v>
      </c>
      <c r="B7" s="108" t="s">
        <v>45</v>
      </c>
      <c r="C7" s="173" t="s">
        <v>46</v>
      </c>
      <c r="D7" s="173" t="s">
        <v>47</v>
      </c>
      <c r="E7" s="173" t="s">
        <v>48</v>
      </c>
      <c r="F7" s="172" t="s">
        <v>174</v>
      </c>
    </row>
    <row r="8" spans="1:6" x14ac:dyDescent="0.2">
      <c r="A8" s="300" t="s">
        <v>485</v>
      </c>
      <c r="B8" s="300" t="s">
        <v>486</v>
      </c>
      <c r="C8" s="184">
        <v>978177.4</v>
      </c>
      <c r="D8" s="184">
        <v>994877.4</v>
      </c>
      <c r="E8" s="184">
        <f>D8-C8</f>
        <v>16700</v>
      </c>
      <c r="F8" s="183" t="s">
        <v>487</v>
      </c>
    </row>
    <row r="9" spans="1:6" x14ac:dyDescent="0.2">
      <c r="A9" s="300" t="s">
        <v>488</v>
      </c>
      <c r="B9" s="300" t="s">
        <v>489</v>
      </c>
      <c r="C9" s="184">
        <v>391803.11</v>
      </c>
      <c r="D9" s="184">
        <v>391803.11</v>
      </c>
      <c r="E9" s="184">
        <f>D9-C9</f>
        <v>0</v>
      </c>
      <c r="F9" s="183" t="s">
        <v>487</v>
      </c>
    </row>
    <row r="10" spans="1:6" x14ac:dyDescent="0.2">
      <c r="A10" s="165"/>
      <c r="B10" s="165"/>
      <c r="C10" s="103"/>
      <c r="D10" s="184"/>
      <c r="E10" s="184"/>
      <c r="F10" s="183"/>
    </row>
    <row r="11" spans="1:6" x14ac:dyDescent="0.2">
      <c r="A11" s="165"/>
      <c r="B11" s="165"/>
      <c r="C11" s="103"/>
      <c r="D11" s="184"/>
      <c r="E11" s="184"/>
      <c r="F11" s="183"/>
    </row>
    <row r="12" spans="1:6" x14ac:dyDescent="0.2">
      <c r="A12" s="165"/>
      <c r="B12" s="165"/>
      <c r="C12" s="103"/>
      <c r="D12" s="184"/>
      <c r="E12" s="184"/>
      <c r="F12" s="183"/>
    </row>
    <row r="13" spans="1:6" x14ac:dyDescent="0.2">
      <c r="A13" s="39"/>
      <c r="B13" s="39" t="s">
        <v>193</v>
      </c>
      <c r="C13" s="125">
        <f>SUM(C8:C12)</f>
        <v>1369980.51</v>
      </c>
      <c r="D13" s="125">
        <f>SUM(D8:D12)</f>
        <v>1386680.51</v>
      </c>
      <c r="E13" s="125">
        <f>SUM(E8:E12)</f>
        <v>16700</v>
      </c>
      <c r="F13" s="39"/>
    </row>
    <row r="14" spans="1:6" x14ac:dyDescent="0.2">
      <c r="A14" s="37"/>
      <c r="B14" s="37"/>
      <c r="C14" s="112"/>
      <c r="D14" s="112"/>
      <c r="E14" s="112"/>
      <c r="F14" s="37"/>
    </row>
    <row r="15" spans="1:6" x14ac:dyDescent="0.2">
      <c r="A15" s="37"/>
      <c r="B15" s="37"/>
      <c r="C15" s="112"/>
      <c r="D15" s="112"/>
      <c r="E15" s="112"/>
      <c r="F15" s="37"/>
    </row>
    <row r="16" spans="1:6" ht="11.25" customHeight="1" x14ac:dyDescent="0.2">
      <c r="A16" s="190" t="s">
        <v>192</v>
      </c>
      <c r="B16" s="189"/>
      <c r="C16" s="188"/>
      <c r="D16" s="188"/>
      <c r="E16" s="188"/>
      <c r="F16" s="321" t="s">
        <v>191</v>
      </c>
    </row>
    <row r="17" spans="1:6" x14ac:dyDescent="0.2">
      <c r="A17" s="168"/>
      <c r="B17" s="168"/>
      <c r="C17" s="169"/>
      <c r="D17" s="169"/>
      <c r="E17" s="169"/>
    </row>
    <row r="18" spans="1:6" ht="15" customHeight="1" x14ac:dyDescent="0.2">
      <c r="A18" s="109" t="s">
        <v>44</v>
      </c>
      <c r="B18" s="108" t="s">
        <v>45</v>
      </c>
      <c r="C18" s="173" t="s">
        <v>46</v>
      </c>
      <c r="D18" s="173" t="s">
        <v>47</v>
      </c>
      <c r="E18" s="173" t="s">
        <v>48</v>
      </c>
      <c r="F18" s="172" t="s">
        <v>174</v>
      </c>
    </row>
    <row r="19" spans="1:6" ht="11.25" customHeight="1" x14ac:dyDescent="0.2">
      <c r="A19" s="300" t="s">
        <v>490</v>
      </c>
      <c r="B19" s="300" t="s">
        <v>491</v>
      </c>
      <c r="C19" s="103">
        <v>269682.64</v>
      </c>
      <c r="D19" s="103">
        <v>281909.86</v>
      </c>
      <c r="E19" s="103">
        <f>D19-C19</f>
        <v>12227.219999999972</v>
      </c>
      <c r="F19" s="183" t="s">
        <v>487</v>
      </c>
    </row>
    <row r="20" spans="1:6" ht="11.25" customHeight="1" x14ac:dyDescent="0.2">
      <c r="A20" s="300" t="s">
        <v>492</v>
      </c>
      <c r="B20" s="300" t="s">
        <v>493</v>
      </c>
      <c r="C20" s="103">
        <v>29786.83</v>
      </c>
      <c r="D20" s="103">
        <v>31118.11</v>
      </c>
      <c r="E20" s="103">
        <f>D20-C20</f>
        <v>1331.2799999999988</v>
      </c>
      <c r="F20" s="183" t="s">
        <v>487</v>
      </c>
    </row>
    <row r="21" spans="1:6" x14ac:dyDescent="0.2">
      <c r="A21" s="104"/>
      <c r="B21" s="165"/>
      <c r="C21" s="103"/>
      <c r="D21" s="103"/>
      <c r="E21" s="103"/>
      <c r="F21" s="183"/>
    </row>
    <row r="22" spans="1:6" x14ac:dyDescent="0.2">
      <c r="A22" s="39"/>
      <c r="B22" s="39" t="s">
        <v>190</v>
      </c>
      <c r="C22" s="125">
        <f>SUM(C19:C21)</f>
        <v>299469.47000000003</v>
      </c>
      <c r="D22" s="125">
        <f>SUM(D19:D21)</f>
        <v>313027.96999999997</v>
      </c>
      <c r="E22" s="125">
        <f>SUM(E19:E21)</f>
        <v>13558.499999999971</v>
      </c>
      <c r="F22" s="39"/>
    </row>
    <row r="23" spans="1:6" x14ac:dyDescent="0.2">
      <c r="A23" s="37"/>
      <c r="B23" s="37"/>
      <c r="C23" s="112"/>
      <c r="D23" s="112"/>
      <c r="E23" s="112"/>
      <c r="F23" s="37"/>
    </row>
    <row r="24" spans="1:6" x14ac:dyDescent="0.2">
      <c r="A24" s="37"/>
      <c r="B24" s="37"/>
      <c r="C24" s="112"/>
      <c r="D24" s="112"/>
      <c r="E24" s="112"/>
      <c r="F24" s="37"/>
    </row>
    <row r="25" spans="1:6" ht="11.25" customHeight="1" x14ac:dyDescent="0.2">
      <c r="A25" s="187" t="s">
        <v>189</v>
      </c>
      <c r="B25" s="186"/>
      <c r="C25" s="185"/>
      <c r="D25" s="185"/>
      <c r="E25" s="174"/>
      <c r="F25" s="151" t="s">
        <v>188</v>
      </c>
    </row>
    <row r="26" spans="1:6" x14ac:dyDescent="0.2">
      <c r="A26" s="161"/>
      <c r="B26" s="161"/>
      <c r="C26" s="110"/>
    </row>
    <row r="27" spans="1:6" ht="15" customHeight="1" x14ac:dyDescent="0.2">
      <c r="A27" s="109" t="s">
        <v>44</v>
      </c>
      <c r="B27" s="108" t="s">
        <v>45</v>
      </c>
      <c r="C27" s="173" t="s">
        <v>46</v>
      </c>
      <c r="D27" s="173" t="s">
        <v>47</v>
      </c>
      <c r="E27" s="173" t="s">
        <v>48</v>
      </c>
      <c r="F27" s="172" t="s">
        <v>174</v>
      </c>
    </row>
    <row r="28" spans="1:6" x14ac:dyDescent="0.2">
      <c r="A28" s="300" t="s">
        <v>494</v>
      </c>
      <c r="B28" s="300" t="s">
        <v>495</v>
      </c>
      <c r="C28" s="103">
        <v>101625.60000000001</v>
      </c>
      <c r="D28" s="103">
        <v>101625.60000000001</v>
      </c>
      <c r="E28" s="184">
        <f>D28-C28</f>
        <v>0</v>
      </c>
      <c r="F28" s="183" t="s">
        <v>487</v>
      </c>
    </row>
    <row r="29" spans="1:6" x14ac:dyDescent="0.2">
      <c r="A29" s="300" t="s">
        <v>496</v>
      </c>
      <c r="B29" s="300" t="s">
        <v>497</v>
      </c>
      <c r="C29" s="103">
        <v>5449.57</v>
      </c>
      <c r="D29" s="103">
        <v>5449.57</v>
      </c>
      <c r="E29" s="184">
        <f t="shared" ref="E29:E42" si="0">D29-C29</f>
        <v>0</v>
      </c>
      <c r="F29" s="183" t="s">
        <v>487</v>
      </c>
    </row>
    <row r="30" spans="1:6" x14ac:dyDescent="0.2">
      <c r="A30" s="300" t="s">
        <v>498</v>
      </c>
      <c r="B30" s="300" t="s">
        <v>499</v>
      </c>
      <c r="C30" s="103">
        <v>438.27</v>
      </c>
      <c r="D30" s="103">
        <v>438.27</v>
      </c>
      <c r="E30" s="184">
        <f t="shared" si="0"/>
        <v>0</v>
      </c>
      <c r="F30" s="183" t="s">
        <v>487</v>
      </c>
    </row>
    <row r="31" spans="1:6" x14ac:dyDescent="0.2">
      <c r="A31" s="300" t="s">
        <v>500</v>
      </c>
      <c r="B31" s="300" t="s">
        <v>501</v>
      </c>
      <c r="C31" s="103">
        <v>1221</v>
      </c>
      <c r="D31" s="103">
        <v>1221</v>
      </c>
      <c r="E31" s="184">
        <f t="shared" si="0"/>
        <v>0</v>
      </c>
      <c r="F31" s="183" t="s">
        <v>487</v>
      </c>
    </row>
    <row r="32" spans="1:6" x14ac:dyDescent="0.2">
      <c r="A32" s="300" t="s">
        <v>502</v>
      </c>
      <c r="B32" s="300" t="s">
        <v>503</v>
      </c>
      <c r="C32" s="103">
        <v>1084</v>
      </c>
      <c r="D32" s="103">
        <v>1084</v>
      </c>
      <c r="E32" s="184">
        <f t="shared" si="0"/>
        <v>0</v>
      </c>
      <c r="F32" s="183" t="s">
        <v>487</v>
      </c>
    </row>
    <row r="33" spans="1:6" x14ac:dyDescent="0.2">
      <c r="A33" s="300" t="s">
        <v>504</v>
      </c>
      <c r="B33" s="300" t="s">
        <v>505</v>
      </c>
      <c r="C33" s="103">
        <v>9135</v>
      </c>
      <c r="D33" s="103">
        <v>9135</v>
      </c>
      <c r="E33" s="184">
        <f t="shared" si="0"/>
        <v>0</v>
      </c>
      <c r="F33" s="183" t="s">
        <v>487</v>
      </c>
    </row>
    <row r="34" spans="1:6" x14ac:dyDescent="0.2">
      <c r="A34" s="300" t="s">
        <v>506</v>
      </c>
      <c r="B34" s="300" t="s">
        <v>507</v>
      </c>
      <c r="C34" s="103">
        <v>7929.6</v>
      </c>
      <c r="D34" s="103">
        <v>7929.6</v>
      </c>
      <c r="E34" s="184">
        <f t="shared" si="0"/>
        <v>0</v>
      </c>
      <c r="F34" s="183" t="s">
        <v>487</v>
      </c>
    </row>
    <row r="35" spans="1:6" x14ac:dyDescent="0.2">
      <c r="A35" s="300" t="s">
        <v>508</v>
      </c>
      <c r="B35" s="300" t="s">
        <v>509</v>
      </c>
      <c r="C35" s="103">
        <v>1628</v>
      </c>
      <c r="D35" s="103">
        <v>1628</v>
      </c>
      <c r="E35" s="184">
        <f t="shared" si="0"/>
        <v>0</v>
      </c>
      <c r="F35" s="183" t="s">
        <v>487</v>
      </c>
    </row>
    <row r="36" spans="1:6" x14ac:dyDescent="0.2">
      <c r="A36" s="300" t="s">
        <v>510</v>
      </c>
      <c r="B36" s="300" t="s">
        <v>511</v>
      </c>
      <c r="C36" s="103">
        <v>52526</v>
      </c>
      <c r="D36" s="103">
        <v>52526</v>
      </c>
      <c r="E36" s="184">
        <f t="shared" si="0"/>
        <v>0</v>
      </c>
      <c r="F36" s="183" t="s">
        <v>487</v>
      </c>
    </row>
    <row r="37" spans="1:6" x14ac:dyDescent="0.2">
      <c r="A37" s="300" t="s">
        <v>512</v>
      </c>
      <c r="B37" s="300" t="s">
        <v>513</v>
      </c>
      <c r="C37" s="103">
        <v>11797.77</v>
      </c>
      <c r="D37" s="103">
        <v>0</v>
      </c>
      <c r="E37" s="184">
        <f t="shared" si="0"/>
        <v>-11797.77</v>
      </c>
      <c r="F37" s="183" t="s">
        <v>487</v>
      </c>
    </row>
    <row r="38" spans="1:6" x14ac:dyDescent="0.2">
      <c r="A38" s="300" t="s">
        <v>514</v>
      </c>
      <c r="B38" s="300" t="s">
        <v>515</v>
      </c>
      <c r="C38" s="103">
        <v>40475.15</v>
      </c>
      <c r="D38" s="103">
        <v>40475.15</v>
      </c>
      <c r="E38" s="184">
        <f t="shared" si="0"/>
        <v>0</v>
      </c>
      <c r="F38" s="183" t="s">
        <v>487</v>
      </c>
    </row>
    <row r="39" spans="1:6" x14ac:dyDescent="0.2">
      <c r="A39" s="300" t="s">
        <v>1066</v>
      </c>
      <c r="B39" s="305" t="s">
        <v>1067</v>
      </c>
      <c r="C39" s="316">
        <v>0</v>
      </c>
      <c r="D39" s="316">
        <v>7140.96</v>
      </c>
      <c r="E39" s="184">
        <f t="shared" si="0"/>
        <v>7140.96</v>
      </c>
      <c r="F39" s="183" t="s">
        <v>487</v>
      </c>
    </row>
    <row r="40" spans="1:6" x14ac:dyDescent="0.2">
      <c r="A40" s="300" t="s">
        <v>1024</v>
      </c>
      <c r="B40" s="305" t="s">
        <v>1025</v>
      </c>
      <c r="C40" s="316">
        <v>0</v>
      </c>
      <c r="D40" s="316">
        <v>17400</v>
      </c>
      <c r="E40" s="184">
        <f t="shared" si="0"/>
        <v>17400</v>
      </c>
      <c r="F40" s="183" t="s">
        <v>487</v>
      </c>
    </row>
    <row r="41" spans="1:6" x14ac:dyDescent="0.2">
      <c r="A41" s="300" t="s">
        <v>1068</v>
      </c>
      <c r="B41" s="305" t="s">
        <v>1069</v>
      </c>
      <c r="C41" s="316">
        <v>0</v>
      </c>
      <c r="D41" s="316">
        <v>93866</v>
      </c>
      <c r="E41" s="184"/>
      <c r="F41" s="183" t="s">
        <v>487</v>
      </c>
    </row>
    <row r="42" spans="1:6" x14ac:dyDescent="0.2">
      <c r="A42" s="300" t="s">
        <v>1070</v>
      </c>
      <c r="B42" s="305" t="s">
        <v>1071</v>
      </c>
      <c r="C42" s="306">
        <v>0</v>
      </c>
      <c r="D42" s="306">
        <v>27756</v>
      </c>
      <c r="E42" s="184">
        <f t="shared" si="0"/>
        <v>27756</v>
      </c>
      <c r="F42" s="183" t="s">
        <v>487</v>
      </c>
    </row>
    <row r="43" spans="1:6" x14ac:dyDescent="0.2">
      <c r="A43" s="182"/>
      <c r="B43" s="182" t="s">
        <v>187</v>
      </c>
      <c r="C43" s="181">
        <f>SUM(C28:C42)</f>
        <v>233309.96000000002</v>
      </c>
      <c r="D43" s="181">
        <f>SUM(D28:D42)</f>
        <v>367675.15</v>
      </c>
      <c r="E43" s="181">
        <f>SUM(E28:E42)</f>
        <v>40499.19</v>
      </c>
      <c r="F43" s="181"/>
    </row>
    <row r="44" spans="1:6" x14ac:dyDescent="0.2">
      <c r="A44" s="180"/>
      <c r="B44" s="178"/>
      <c r="C44" s="179"/>
      <c r="D44" s="179"/>
      <c r="E44" s="179"/>
      <c r="F44" s="17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94</v>
      </c>
      <c r="B2" s="3"/>
      <c r="C2" s="3"/>
      <c r="D2" s="3"/>
      <c r="E2" s="3"/>
      <c r="F2" s="3"/>
      <c r="G2" s="3"/>
      <c r="H2" s="61"/>
    </row>
    <row r="3" spans="1:17" x14ac:dyDescent="0.2">
      <c r="A3" s="3"/>
      <c r="B3" s="3"/>
      <c r="C3" s="3"/>
      <c r="D3" s="3"/>
      <c r="E3" s="3"/>
      <c r="F3" s="3"/>
      <c r="G3" s="3"/>
      <c r="H3" s="61"/>
    </row>
    <row r="4" spans="1:17" ht="11.25" customHeight="1" x14ac:dyDescent="0.2">
      <c r="A4" s="61"/>
      <c r="B4" s="61"/>
      <c r="C4" s="61"/>
      <c r="D4" s="61"/>
      <c r="E4" s="61"/>
      <c r="F4" s="61"/>
      <c r="G4" s="3"/>
      <c r="H4" s="61"/>
    </row>
    <row r="5" spans="1:17" ht="11.25" customHeight="1" x14ac:dyDescent="0.2">
      <c r="A5" s="18" t="s">
        <v>50</v>
      </c>
      <c r="B5" s="19"/>
      <c r="C5" s="61"/>
      <c r="D5" s="61"/>
      <c r="E5" s="16"/>
      <c r="F5" s="16"/>
      <c r="G5" s="16"/>
      <c r="H5" s="321" t="s">
        <v>49</v>
      </c>
    </row>
    <row r="6" spans="1:17" x14ac:dyDescent="0.2">
      <c r="J6" s="326"/>
      <c r="K6" s="326"/>
      <c r="L6" s="326"/>
      <c r="M6" s="326"/>
      <c r="N6" s="326"/>
      <c r="O6" s="326"/>
      <c r="P6" s="326"/>
      <c r="Q6" s="326"/>
    </row>
    <row r="7" spans="1:17" x14ac:dyDescent="0.2">
      <c r="A7" s="3" t="s">
        <v>51</v>
      </c>
    </row>
    <row r="8" spans="1:17" ht="52.5" customHeight="1" x14ac:dyDescent="0.2">
      <c r="A8" s="327" t="s">
        <v>52</v>
      </c>
      <c r="B8" s="327"/>
      <c r="C8" s="327"/>
      <c r="D8" s="327"/>
      <c r="E8" s="327"/>
      <c r="F8" s="327"/>
      <c r="G8" s="327"/>
      <c r="H8" s="32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4" width="17.7109375" style="61" customWidth="1"/>
    <col min="5" max="16384" width="11.42578125" style="61"/>
  </cols>
  <sheetData>
    <row r="1" spans="1:4" x14ac:dyDescent="0.2">
      <c r="A1" s="20" t="s">
        <v>42</v>
      </c>
      <c r="B1" s="20"/>
      <c r="C1" s="4"/>
      <c r="D1" s="5"/>
    </row>
    <row r="2" spans="1:4" x14ac:dyDescent="0.2">
      <c r="A2" s="20" t="s">
        <v>94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39" customFormat="1" ht="11.25" customHeight="1" x14ac:dyDescent="0.25">
      <c r="A5" s="191" t="s">
        <v>199</v>
      </c>
      <c r="B5" s="201"/>
      <c r="C5" s="200"/>
      <c r="D5" s="199" t="s">
        <v>196</v>
      </c>
    </row>
    <row r="6" spans="1:4" x14ac:dyDescent="0.2">
      <c r="A6" s="197"/>
      <c r="B6" s="197"/>
      <c r="C6" s="198"/>
      <c r="D6" s="197"/>
    </row>
    <row r="7" spans="1:4" ht="15" customHeight="1" x14ac:dyDescent="0.2">
      <c r="A7" s="109" t="s">
        <v>44</v>
      </c>
      <c r="B7" s="108" t="s">
        <v>45</v>
      </c>
      <c r="C7" s="106" t="s">
        <v>110</v>
      </c>
      <c r="D7" s="196" t="s">
        <v>128</v>
      </c>
    </row>
    <row r="8" spans="1:4" x14ac:dyDescent="0.2">
      <c r="A8" s="167"/>
      <c r="B8" s="167"/>
      <c r="C8" s="112"/>
      <c r="D8" s="195"/>
    </row>
    <row r="9" spans="1:4" x14ac:dyDescent="0.2">
      <c r="A9" s="167"/>
      <c r="B9" s="167"/>
      <c r="C9" s="194"/>
      <c r="D9" s="195"/>
    </row>
    <row r="10" spans="1:4" x14ac:dyDescent="0.2">
      <c r="A10" s="167"/>
      <c r="B10" s="167"/>
      <c r="C10" s="194"/>
      <c r="D10" s="193"/>
    </row>
    <row r="11" spans="1:4" x14ac:dyDescent="0.2">
      <c r="A11" s="134"/>
      <c r="B11" s="134" t="s">
        <v>198</v>
      </c>
      <c r="C11" s="114">
        <f>SUM(C8:C10)</f>
        <v>0</v>
      </c>
      <c r="D11" s="192"/>
    </row>
    <row r="14" spans="1:4" ht="11.25" customHeight="1" x14ac:dyDescent="0.2">
      <c r="A14" s="191" t="s">
        <v>197</v>
      </c>
      <c r="B14" s="201"/>
      <c r="C14" s="200"/>
      <c r="D14" s="199" t="s">
        <v>196</v>
      </c>
    </row>
    <row r="15" spans="1:4" x14ac:dyDescent="0.2">
      <c r="A15" s="197"/>
      <c r="B15" s="197"/>
      <c r="C15" s="198"/>
      <c r="D15" s="197"/>
    </row>
    <row r="16" spans="1:4" ht="15" customHeight="1" x14ac:dyDescent="0.2">
      <c r="A16" s="109" t="s">
        <v>44</v>
      </c>
      <c r="B16" s="108" t="s">
        <v>45</v>
      </c>
      <c r="C16" s="106" t="s">
        <v>110</v>
      </c>
      <c r="D16" s="196" t="s">
        <v>128</v>
      </c>
    </row>
    <row r="17" spans="1:4" x14ac:dyDescent="0.2">
      <c r="A17" s="167"/>
      <c r="B17" s="167"/>
      <c r="C17" s="112"/>
      <c r="D17" s="195"/>
    </row>
    <row r="18" spans="1:4" x14ac:dyDescent="0.2">
      <c r="A18" s="167"/>
      <c r="B18" s="167"/>
      <c r="C18" s="194"/>
      <c r="D18" s="195"/>
    </row>
    <row r="19" spans="1:4" x14ac:dyDescent="0.2">
      <c r="A19" s="167"/>
      <c r="B19" s="167"/>
      <c r="C19" s="194"/>
      <c r="D19" s="193"/>
    </row>
    <row r="20" spans="1:4" x14ac:dyDescent="0.2">
      <c r="A20" s="134"/>
      <c r="B20" s="134" t="s">
        <v>195</v>
      </c>
      <c r="C20" s="114">
        <f>SUM(C17:C19)</f>
        <v>0</v>
      </c>
      <c r="D20" s="19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B37" sqref="B37"/>
    </sheetView>
  </sheetViews>
  <sheetFormatPr baseColWidth="10" defaultColWidth="13.7109375" defaultRowHeight="11.25" x14ac:dyDescent="0.2"/>
  <cols>
    <col min="1" max="1" width="20.7109375" style="61" customWidth="1"/>
    <col min="2" max="2" width="50.7109375" style="61" customWidth="1"/>
    <col min="3" max="7" width="17.7109375" style="6" customWidth="1"/>
    <col min="8" max="8" width="17.7109375" style="61" customWidth="1"/>
    <col min="9" max="16384" width="13.7109375" style="61"/>
  </cols>
  <sheetData>
    <row r="1" spans="1:8" ht="11.25" customHeight="1" x14ac:dyDescent="0.2">
      <c r="A1" s="3" t="s">
        <v>42</v>
      </c>
      <c r="B1" s="3"/>
      <c r="C1" s="130"/>
      <c r="D1" s="130"/>
      <c r="E1" s="130"/>
      <c r="F1" s="130"/>
      <c r="G1" s="130"/>
      <c r="H1" s="5"/>
    </row>
    <row r="2" spans="1:8" x14ac:dyDescent="0.2">
      <c r="A2" s="3" t="s">
        <v>94</v>
      </c>
      <c r="B2" s="3"/>
      <c r="C2" s="130"/>
      <c r="D2" s="130"/>
      <c r="E2" s="130"/>
      <c r="F2" s="130"/>
      <c r="G2" s="130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98" t="s">
        <v>204</v>
      </c>
      <c r="B5" s="321"/>
      <c r="C5" s="22"/>
      <c r="D5" s="22"/>
      <c r="E5" s="22"/>
      <c r="F5" s="22"/>
      <c r="G5" s="22"/>
      <c r="H5" s="205" t="s">
        <v>201</v>
      </c>
    </row>
    <row r="6" spans="1:8" x14ac:dyDescent="0.2">
      <c r="A6" s="168"/>
    </row>
    <row r="7" spans="1:8" ht="15" customHeight="1" x14ac:dyDescent="0.2">
      <c r="A7" s="109" t="s">
        <v>44</v>
      </c>
      <c r="B7" s="108" t="s">
        <v>45</v>
      </c>
      <c r="C7" s="106" t="s">
        <v>110</v>
      </c>
      <c r="D7" s="148" t="s">
        <v>132</v>
      </c>
      <c r="E7" s="148" t="s">
        <v>131</v>
      </c>
      <c r="F7" s="148" t="s">
        <v>130</v>
      </c>
      <c r="G7" s="147" t="s">
        <v>129</v>
      </c>
      <c r="H7" s="108" t="s">
        <v>128</v>
      </c>
    </row>
    <row r="8" spans="1:8" ht="11.25" customHeight="1" x14ac:dyDescent="0.2">
      <c r="A8" s="300" t="s">
        <v>1072</v>
      </c>
      <c r="B8" s="300" t="s">
        <v>1073</v>
      </c>
      <c r="C8" s="302">
        <v>8056.27</v>
      </c>
      <c r="D8" s="302">
        <v>8056.27</v>
      </c>
      <c r="E8" s="103"/>
      <c r="F8" s="103"/>
      <c r="G8" s="103"/>
      <c r="H8" s="204"/>
    </row>
    <row r="9" spans="1:8" ht="11.25" customHeight="1" x14ac:dyDescent="0.2">
      <c r="A9" s="300" t="s">
        <v>1074</v>
      </c>
      <c r="B9" s="300" t="s">
        <v>1075</v>
      </c>
      <c r="C9" s="302">
        <v>8211</v>
      </c>
      <c r="D9" s="302">
        <v>8211</v>
      </c>
      <c r="E9" s="103"/>
      <c r="F9" s="103"/>
      <c r="G9" s="103"/>
      <c r="H9" s="204"/>
    </row>
    <row r="10" spans="1:8" ht="11.25" customHeight="1" x14ac:dyDescent="0.2">
      <c r="A10" s="300" t="s">
        <v>1076</v>
      </c>
      <c r="B10" s="300" t="s">
        <v>1077</v>
      </c>
      <c r="C10" s="302">
        <v>18345</v>
      </c>
      <c r="D10" s="302">
        <v>18345</v>
      </c>
      <c r="E10" s="103"/>
      <c r="F10" s="103"/>
      <c r="G10" s="103"/>
      <c r="H10" s="204"/>
    </row>
    <row r="11" spans="1:8" ht="11.25" customHeight="1" x14ac:dyDescent="0.2">
      <c r="A11" s="300" t="s">
        <v>1078</v>
      </c>
      <c r="B11" s="300" t="s">
        <v>1079</v>
      </c>
      <c r="C11" s="302">
        <v>19748</v>
      </c>
      <c r="D11" s="302">
        <v>19748</v>
      </c>
      <c r="E11" s="103"/>
      <c r="F11" s="103"/>
      <c r="G11" s="103"/>
      <c r="H11" s="204"/>
    </row>
    <row r="12" spans="1:8" ht="11.25" customHeight="1" x14ac:dyDescent="0.2">
      <c r="A12" s="300" t="s">
        <v>1080</v>
      </c>
      <c r="B12" s="300" t="s">
        <v>1081</v>
      </c>
      <c r="C12" s="302">
        <v>67808</v>
      </c>
      <c r="D12" s="302">
        <v>67808</v>
      </c>
      <c r="E12" s="103"/>
      <c r="F12" s="103"/>
      <c r="G12" s="103"/>
      <c r="H12" s="204"/>
    </row>
    <row r="13" spans="1:8" ht="11.25" customHeight="1" x14ac:dyDescent="0.2">
      <c r="A13" s="300" t="s">
        <v>1082</v>
      </c>
      <c r="B13" s="300" t="s">
        <v>1083</v>
      </c>
      <c r="C13" s="302">
        <v>37557</v>
      </c>
      <c r="D13" s="302">
        <v>37557</v>
      </c>
      <c r="E13" s="103"/>
      <c r="F13" s="103"/>
      <c r="G13" s="103"/>
      <c r="H13" s="204"/>
    </row>
    <row r="14" spans="1:8" ht="11.25" customHeight="1" x14ac:dyDescent="0.2">
      <c r="A14" s="300" t="s">
        <v>1084</v>
      </c>
      <c r="B14" s="300" t="s">
        <v>1085</v>
      </c>
      <c r="C14" s="302">
        <v>123234</v>
      </c>
      <c r="D14" s="302">
        <v>123234</v>
      </c>
      <c r="E14" s="103"/>
      <c r="F14" s="103"/>
      <c r="G14" s="103"/>
      <c r="H14" s="204"/>
    </row>
    <row r="15" spans="1:8" ht="11.25" customHeight="1" x14ac:dyDescent="0.2">
      <c r="A15" s="300" t="s">
        <v>1086</v>
      </c>
      <c r="B15" s="300" t="s">
        <v>1087</v>
      </c>
      <c r="C15" s="302">
        <v>8979</v>
      </c>
      <c r="D15" s="302">
        <v>8979</v>
      </c>
      <c r="E15" s="103"/>
      <c r="F15" s="103"/>
      <c r="G15" s="103"/>
      <c r="H15" s="204"/>
    </row>
    <row r="16" spans="1:8" ht="11.25" customHeight="1" x14ac:dyDescent="0.2">
      <c r="A16" s="300" t="s">
        <v>1088</v>
      </c>
      <c r="B16" s="300" t="s">
        <v>1089</v>
      </c>
      <c r="C16" s="302">
        <v>7613</v>
      </c>
      <c r="D16" s="302">
        <v>7613</v>
      </c>
      <c r="E16" s="103"/>
      <c r="F16" s="103"/>
      <c r="G16" s="103"/>
      <c r="H16" s="204"/>
    </row>
    <row r="17" spans="1:8" ht="11.25" customHeight="1" x14ac:dyDescent="0.2">
      <c r="A17" s="300" t="s">
        <v>1090</v>
      </c>
      <c r="B17" s="300" t="s">
        <v>1091</v>
      </c>
      <c r="C17" s="302">
        <v>17001</v>
      </c>
      <c r="D17" s="302">
        <v>17001</v>
      </c>
      <c r="E17" s="103"/>
      <c r="F17" s="103"/>
      <c r="G17" s="103"/>
      <c r="H17" s="204"/>
    </row>
    <row r="18" spans="1:8" ht="11.25" customHeight="1" x14ac:dyDescent="0.2">
      <c r="A18" s="300" t="s">
        <v>1092</v>
      </c>
      <c r="B18" s="300" t="s">
        <v>1093</v>
      </c>
      <c r="C18" s="302">
        <v>232625</v>
      </c>
      <c r="D18" s="302">
        <v>232625</v>
      </c>
      <c r="E18" s="103"/>
      <c r="F18" s="103"/>
      <c r="G18" s="103"/>
      <c r="H18" s="204"/>
    </row>
    <row r="19" spans="1:8" ht="11.25" customHeight="1" x14ac:dyDescent="0.2">
      <c r="A19" s="300" t="s">
        <v>1094</v>
      </c>
      <c r="B19" s="300" t="s">
        <v>1095</v>
      </c>
      <c r="C19" s="302">
        <v>12515</v>
      </c>
      <c r="D19" s="302">
        <v>12515</v>
      </c>
      <c r="E19" s="103"/>
      <c r="F19" s="103"/>
      <c r="G19" s="103"/>
      <c r="H19" s="204"/>
    </row>
    <row r="20" spans="1:8" ht="11.25" customHeight="1" x14ac:dyDescent="0.2">
      <c r="A20" s="300" t="s">
        <v>1096</v>
      </c>
      <c r="B20" s="300" t="s">
        <v>1097</v>
      </c>
      <c r="C20" s="302">
        <v>417</v>
      </c>
      <c r="D20" s="302">
        <v>417</v>
      </c>
      <c r="E20" s="103"/>
      <c r="F20" s="103"/>
      <c r="G20" s="103"/>
      <c r="H20" s="204"/>
    </row>
    <row r="21" spans="1:8" ht="11.25" customHeight="1" x14ac:dyDescent="0.2">
      <c r="A21" s="300" t="s">
        <v>1098</v>
      </c>
      <c r="B21" s="300" t="s">
        <v>1099</v>
      </c>
      <c r="C21" s="302">
        <v>1301</v>
      </c>
      <c r="D21" s="302">
        <v>1301</v>
      </c>
      <c r="E21" s="103"/>
      <c r="F21" s="103"/>
      <c r="G21" s="103"/>
      <c r="H21" s="204"/>
    </row>
    <row r="22" spans="1:8" ht="11.25" customHeight="1" x14ac:dyDescent="0.2">
      <c r="A22" s="300" t="s">
        <v>1100</v>
      </c>
      <c r="B22" s="300" t="s">
        <v>1101</v>
      </c>
      <c r="C22" s="302">
        <v>16735.330000000002</v>
      </c>
      <c r="D22" s="302">
        <v>16735.330000000002</v>
      </c>
      <c r="E22" s="103"/>
      <c r="F22" s="103"/>
      <c r="G22" s="103"/>
      <c r="H22" s="204"/>
    </row>
    <row r="23" spans="1:8" ht="11.25" customHeight="1" x14ac:dyDescent="0.2">
      <c r="A23" s="300" t="s">
        <v>1102</v>
      </c>
      <c r="B23" s="300" t="s">
        <v>388</v>
      </c>
      <c r="C23" s="302">
        <v>1587.46</v>
      </c>
      <c r="D23" s="302">
        <v>1587.46</v>
      </c>
      <c r="E23" s="103"/>
      <c r="F23" s="103"/>
      <c r="G23" s="103"/>
      <c r="H23" s="204"/>
    </row>
    <row r="24" spans="1:8" ht="11.25" customHeight="1" x14ac:dyDescent="0.2">
      <c r="A24" s="300" t="s">
        <v>1103</v>
      </c>
      <c r="B24" s="300" t="s">
        <v>1104</v>
      </c>
      <c r="C24" s="302">
        <v>848</v>
      </c>
      <c r="D24" s="302">
        <v>848</v>
      </c>
      <c r="E24" s="103"/>
      <c r="F24" s="103"/>
      <c r="G24" s="103"/>
      <c r="H24" s="204"/>
    </row>
    <row r="25" spans="1:8" ht="11.25" customHeight="1" x14ac:dyDescent="0.2">
      <c r="A25" s="300" t="s">
        <v>1105</v>
      </c>
      <c r="B25" s="300" t="s">
        <v>1106</v>
      </c>
      <c r="C25" s="302">
        <v>14628</v>
      </c>
      <c r="D25" s="302">
        <v>14628</v>
      </c>
      <c r="E25" s="103"/>
      <c r="F25" s="103"/>
      <c r="G25" s="103"/>
      <c r="H25" s="204"/>
    </row>
    <row r="26" spans="1:8" ht="11.25" customHeight="1" x14ac:dyDescent="0.2">
      <c r="A26" s="300" t="s">
        <v>1107</v>
      </c>
      <c r="B26" s="300" t="s">
        <v>967</v>
      </c>
      <c r="C26" s="302">
        <v>93728</v>
      </c>
      <c r="D26" s="302">
        <v>93728</v>
      </c>
      <c r="E26" s="103"/>
      <c r="F26" s="103"/>
      <c r="G26" s="103"/>
      <c r="H26" s="204"/>
    </row>
    <row r="27" spans="1:8" ht="11.25" customHeight="1" x14ac:dyDescent="0.2">
      <c r="A27" s="300" t="s">
        <v>1108</v>
      </c>
      <c r="B27" s="300" t="s">
        <v>1109</v>
      </c>
      <c r="C27" s="302">
        <v>152698.87</v>
      </c>
      <c r="D27" s="302">
        <v>152698.87</v>
      </c>
      <c r="E27" s="103"/>
      <c r="F27" s="103"/>
      <c r="G27" s="103"/>
      <c r="H27" s="204"/>
    </row>
    <row r="28" spans="1:8" ht="11.25" customHeight="1" x14ac:dyDescent="0.2">
      <c r="A28" s="300" t="s">
        <v>1110</v>
      </c>
      <c r="B28" s="300" t="s">
        <v>1111</v>
      </c>
      <c r="C28" s="302">
        <v>54973.34</v>
      </c>
      <c r="D28" s="302">
        <v>54973.34</v>
      </c>
      <c r="E28" s="103"/>
      <c r="F28" s="103"/>
      <c r="G28" s="103"/>
      <c r="H28" s="204"/>
    </row>
    <row r="29" spans="1:8" ht="11.25" customHeight="1" x14ac:dyDescent="0.2">
      <c r="A29" s="300" t="s">
        <v>516</v>
      </c>
      <c r="B29" s="300" t="s">
        <v>517</v>
      </c>
      <c r="C29" s="302">
        <v>609762.75</v>
      </c>
      <c r="D29" s="302">
        <v>609762.75</v>
      </c>
      <c r="E29" s="103"/>
      <c r="F29" s="103"/>
      <c r="G29" s="103"/>
      <c r="H29" s="204"/>
    </row>
    <row r="30" spans="1:8" x14ac:dyDescent="0.2">
      <c r="A30" s="300" t="s">
        <v>518</v>
      </c>
      <c r="B30" s="300" t="s">
        <v>519</v>
      </c>
      <c r="C30" s="302">
        <v>13064.78</v>
      </c>
      <c r="D30" s="302">
        <v>13064.78</v>
      </c>
      <c r="E30" s="103"/>
      <c r="F30" s="103"/>
      <c r="G30" s="103"/>
      <c r="H30" s="204"/>
    </row>
    <row r="31" spans="1:8" x14ac:dyDescent="0.2">
      <c r="A31" s="300" t="s">
        <v>520</v>
      </c>
      <c r="B31" s="300" t="s">
        <v>521</v>
      </c>
      <c r="C31" s="302">
        <v>10496.81</v>
      </c>
      <c r="D31" s="302">
        <v>10496.81</v>
      </c>
      <c r="E31" s="103"/>
      <c r="F31" s="103"/>
      <c r="G31" s="103"/>
      <c r="H31" s="204"/>
    </row>
    <row r="32" spans="1:8" x14ac:dyDescent="0.2">
      <c r="A32" s="300" t="s">
        <v>522</v>
      </c>
      <c r="B32" s="300" t="s">
        <v>523</v>
      </c>
      <c r="C32" s="302">
        <v>1500</v>
      </c>
      <c r="D32" s="302">
        <v>1500</v>
      </c>
      <c r="E32" s="103"/>
      <c r="F32" s="103"/>
      <c r="G32" s="103"/>
      <c r="H32" s="204"/>
    </row>
    <row r="33" spans="1:8" x14ac:dyDescent="0.2">
      <c r="A33" s="300" t="s">
        <v>524</v>
      </c>
      <c r="B33" s="300" t="s">
        <v>525</v>
      </c>
      <c r="C33" s="302">
        <v>1049.67</v>
      </c>
      <c r="D33" s="302">
        <v>1049.67</v>
      </c>
      <c r="E33" s="103"/>
      <c r="F33" s="103"/>
      <c r="G33" s="103"/>
      <c r="H33" s="204"/>
    </row>
    <row r="34" spans="1:8" x14ac:dyDescent="0.2">
      <c r="A34" s="300" t="s">
        <v>526</v>
      </c>
      <c r="B34" s="300" t="s">
        <v>527</v>
      </c>
      <c r="C34" s="302">
        <v>150</v>
      </c>
      <c r="D34" s="302">
        <v>150</v>
      </c>
      <c r="E34" s="103"/>
      <c r="F34" s="103"/>
      <c r="G34" s="103"/>
      <c r="H34" s="204"/>
    </row>
    <row r="35" spans="1:8" x14ac:dyDescent="0.2">
      <c r="A35" s="300" t="s">
        <v>528</v>
      </c>
      <c r="B35" s="300" t="s">
        <v>529</v>
      </c>
      <c r="C35" s="302">
        <v>366002.98</v>
      </c>
      <c r="D35" s="302">
        <v>366002.98</v>
      </c>
      <c r="E35" s="103"/>
      <c r="F35" s="103"/>
      <c r="G35" s="103"/>
      <c r="H35" s="204"/>
    </row>
    <row r="36" spans="1:8" x14ac:dyDescent="0.2">
      <c r="A36" s="300" t="s">
        <v>530</v>
      </c>
      <c r="B36" s="300" t="s">
        <v>531</v>
      </c>
      <c r="C36" s="302">
        <v>477003.75</v>
      </c>
      <c r="D36" s="302">
        <v>477003.75</v>
      </c>
      <c r="E36" s="103"/>
      <c r="F36" s="103"/>
      <c r="G36" s="103"/>
      <c r="H36" s="204"/>
    </row>
    <row r="37" spans="1:8" x14ac:dyDescent="0.2">
      <c r="A37" s="300" t="s">
        <v>532</v>
      </c>
      <c r="B37" s="300" t="s">
        <v>533</v>
      </c>
      <c r="C37" s="302">
        <v>15321.39</v>
      </c>
      <c r="D37" s="302">
        <v>15321.39</v>
      </c>
      <c r="E37" s="103"/>
      <c r="F37" s="103"/>
      <c r="G37" s="103"/>
      <c r="H37" s="204"/>
    </row>
    <row r="38" spans="1:8" x14ac:dyDescent="0.2">
      <c r="A38" s="300" t="s">
        <v>1112</v>
      </c>
      <c r="B38" s="300" t="s">
        <v>1113</v>
      </c>
      <c r="C38" s="302">
        <v>6087.83</v>
      </c>
      <c r="D38" s="302">
        <v>6087.83</v>
      </c>
      <c r="E38" s="103"/>
      <c r="F38" s="103"/>
      <c r="G38" s="103"/>
      <c r="H38" s="204"/>
    </row>
    <row r="39" spans="1:8" x14ac:dyDescent="0.2">
      <c r="A39" s="300" t="s">
        <v>534</v>
      </c>
      <c r="B39" s="300" t="s">
        <v>535</v>
      </c>
      <c r="C39" s="302">
        <v>1078</v>
      </c>
      <c r="D39" s="302">
        <v>1078</v>
      </c>
      <c r="E39" s="103"/>
      <c r="F39" s="103"/>
      <c r="G39" s="103"/>
      <c r="H39" s="204"/>
    </row>
    <row r="40" spans="1:8" x14ac:dyDescent="0.2">
      <c r="A40" s="300" t="s">
        <v>536</v>
      </c>
      <c r="B40" s="300" t="s">
        <v>537</v>
      </c>
      <c r="C40" s="302">
        <v>1000</v>
      </c>
      <c r="D40" s="302">
        <v>1000</v>
      </c>
      <c r="E40" s="103"/>
      <c r="F40" s="103"/>
      <c r="G40" s="103"/>
      <c r="H40" s="204"/>
    </row>
    <row r="41" spans="1:8" x14ac:dyDescent="0.2">
      <c r="A41" s="300" t="s">
        <v>538</v>
      </c>
      <c r="B41" s="300" t="s">
        <v>539</v>
      </c>
      <c r="C41" s="302">
        <v>4400</v>
      </c>
      <c r="D41" s="302">
        <v>4400</v>
      </c>
      <c r="E41" s="103"/>
      <c r="F41" s="103"/>
      <c r="G41" s="103"/>
      <c r="H41" s="204"/>
    </row>
    <row r="42" spans="1:8" x14ac:dyDescent="0.2">
      <c r="A42" s="300" t="s">
        <v>540</v>
      </c>
      <c r="B42" s="300" t="s">
        <v>541</v>
      </c>
      <c r="C42" s="302">
        <v>13545.07</v>
      </c>
      <c r="D42" s="302">
        <v>13545.07</v>
      </c>
      <c r="E42" s="103"/>
      <c r="F42" s="103"/>
      <c r="G42" s="103"/>
      <c r="H42" s="204"/>
    </row>
    <row r="43" spans="1:8" x14ac:dyDescent="0.2">
      <c r="A43" s="300" t="s">
        <v>1026</v>
      </c>
      <c r="B43" s="300" t="s">
        <v>1027</v>
      </c>
      <c r="C43" s="302">
        <v>71654</v>
      </c>
      <c r="D43" s="302">
        <v>71654</v>
      </c>
      <c r="E43" s="103"/>
      <c r="F43" s="103"/>
      <c r="G43" s="103"/>
      <c r="H43" s="204"/>
    </row>
    <row r="44" spans="1:8" x14ac:dyDescent="0.2">
      <c r="A44" s="300" t="s">
        <v>542</v>
      </c>
      <c r="B44" s="300" t="s">
        <v>543</v>
      </c>
      <c r="C44" s="302">
        <v>579360.12</v>
      </c>
      <c r="D44" s="302">
        <v>579360.12</v>
      </c>
      <c r="E44" s="103"/>
      <c r="F44" s="103"/>
      <c r="G44" s="103"/>
      <c r="H44" s="204"/>
    </row>
    <row r="45" spans="1:8" x14ac:dyDescent="0.2">
      <c r="A45" s="319" t="s">
        <v>1032</v>
      </c>
      <c r="B45" s="319" t="s">
        <v>1033</v>
      </c>
      <c r="C45" s="302">
        <v>321752.28999999998</v>
      </c>
      <c r="D45" s="302">
        <v>321752.28999999998</v>
      </c>
      <c r="E45" s="103"/>
      <c r="F45" s="103"/>
      <c r="G45" s="103"/>
      <c r="H45" s="204"/>
    </row>
    <row r="46" spans="1:8" x14ac:dyDescent="0.2">
      <c r="A46" s="319" t="s">
        <v>1114</v>
      </c>
      <c r="B46" s="319" t="s">
        <v>1010</v>
      </c>
      <c r="C46" s="302">
        <v>111.01</v>
      </c>
      <c r="D46" s="302">
        <v>111.01</v>
      </c>
      <c r="E46" s="103"/>
      <c r="F46" s="103"/>
      <c r="G46" s="103"/>
      <c r="H46" s="204"/>
    </row>
    <row r="47" spans="1:8" x14ac:dyDescent="0.2">
      <c r="A47" s="319" t="s">
        <v>1115</v>
      </c>
      <c r="B47" s="319" t="s">
        <v>1116</v>
      </c>
      <c r="C47" s="302">
        <v>454.24</v>
      </c>
      <c r="D47" s="302">
        <v>454.24</v>
      </c>
      <c r="E47" s="103"/>
      <c r="F47" s="103"/>
      <c r="G47" s="103"/>
      <c r="H47" s="204"/>
    </row>
    <row r="48" spans="1:8" x14ac:dyDescent="0.2">
      <c r="A48" s="319" t="s">
        <v>1034</v>
      </c>
      <c r="B48" s="319" t="s">
        <v>1035</v>
      </c>
      <c r="C48" s="302">
        <v>13.63</v>
      </c>
      <c r="D48" s="302">
        <v>13.63</v>
      </c>
      <c r="E48" s="103"/>
      <c r="F48" s="103"/>
      <c r="G48" s="103"/>
      <c r="H48" s="204"/>
    </row>
    <row r="49" spans="1:8" x14ac:dyDescent="0.2">
      <c r="A49" s="319" t="s">
        <v>1117</v>
      </c>
      <c r="B49" s="319" t="s">
        <v>1118</v>
      </c>
      <c r="C49" s="302">
        <v>45</v>
      </c>
      <c r="D49" s="302">
        <v>45</v>
      </c>
      <c r="E49" s="103"/>
      <c r="F49" s="103"/>
      <c r="G49" s="103"/>
      <c r="H49" s="204"/>
    </row>
    <row r="50" spans="1:8" x14ac:dyDescent="0.2">
      <c r="A50" s="319" t="s">
        <v>1119</v>
      </c>
      <c r="B50" s="319" t="s">
        <v>1120</v>
      </c>
      <c r="C50" s="302">
        <v>241.11</v>
      </c>
      <c r="D50" s="302">
        <v>241.11</v>
      </c>
      <c r="E50" s="103"/>
      <c r="F50" s="103"/>
      <c r="G50" s="103"/>
      <c r="H50" s="204"/>
    </row>
    <row r="51" spans="1:8" x14ac:dyDescent="0.2">
      <c r="A51" s="319" t="s">
        <v>1121</v>
      </c>
      <c r="B51" s="319" t="s">
        <v>1122</v>
      </c>
      <c r="C51" s="302">
        <v>8</v>
      </c>
      <c r="D51" s="302">
        <v>8</v>
      </c>
      <c r="E51" s="103"/>
      <c r="F51" s="103"/>
      <c r="G51" s="103"/>
      <c r="H51" s="204"/>
    </row>
    <row r="52" spans="1:8" x14ac:dyDescent="0.2">
      <c r="A52" s="319" t="s">
        <v>1123</v>
      </c>
      <c r="B52" s="319" t="s">
        <v>1124</v>
      </c>
      <c r="C52" s="302">
        <v>153.69</v>
      </c>
      <c r="D52" s="302">
        <v>153.69</v>
      </c>
      <c r="E52" s="103"/>
      <c r="F52" s="103"/>
      <c r="G52" s="103"/>
      <c r="H52" s="204"/>
    </row>
    <row r="53" spans="1:8" x14ac:dyDescent="0.2">
      <c r="A53" s="319" t="s">
        <v>1036</v>
      </c>
      <c r="B53" s="319" t="s">
        <v>1037</v>
      </c>
      <c r="C53" s="302">
        <v>7752</v>
      </c>
      <c r="D53" s="302">
        <v>7752</v>
      </c>
      <c r="E53" s="103"/>
      <c r="F53" s="103"/>
      <c r="G53" s="103"/>
      <c r="H53" s="204"/>
    </row>
    <row r="54" spans="1:8" x14ac:dyDescent="0.2">
      <c r="A54" s="319" t="s">
        <v>1038</v>
      </c>
      <c r="B54" s="319" t="s">
        <v>1039</v>
      </c>
      <c r="C54" s="302">
        <v>7751.99</v>
      </c>
      <c r="D54" s="302">
        <v>7751.99</v>
      </c>
      <c r="E54" s="103"/>
      <c r="F54" s="103"/>
      <c r="G54" s="103"/>
      <c r="H54" s="204"/>
    </row>
    <row r="55" spans="1:8" x14ac:dyDescent="0.2">
      <c r="A55" s="203"/>
      <c r="B55" s="203" t="s">
        <v>203</v>
      </c>
      <c r="C55" s="320">
        <f>SUM(C8:C54)</f>
        <v>3408369.38</v>
      </c>
      <c r="D55" s="320">
        <f>SUM(D8:D54)</f>
        <v>3408369.38</v>
      </c>
      <c r="E55" s="320">
        <f>SUM(E29:E44)</f>
        <v>0</v>
      </c>
      <c r="F55" s="320">
        <f>SUM(F29:F44)</f>
        <v>0</v>
      </c>
      <c r="G55" s="320">
        <f>SUM(G29:G44)</f>
        <v>0</v>
      </c>
      <c r="H55" s="320"/>
    </row>
    <row r="58" spans="1:8" x14ac:dyDescent="0.2">
      <c r="A58" s="98" t="s">
        <v>202</v>
      </c>
      <c r="B58" s="321"/>
      <c r="C58" s="22"/>
      <c r="D58" s="22"/>
      <c r="E58" s="22"/>
      <c r="F58" s="22"/>
      <c r="G58" s="22"/>
      <c r="H58" s="205" t="s">
        <v>201</v>
      </c>
    </row>
    <row r="59" spans="1:8" x14ac:dyDescent="0.2">
      <c r="A59" s="168"/>
    </row>
    <row r="60" spans="1:8" ht="15" customHeight="1" x14ac:dyDescent="0.2">
      <c r="A60" s="109" t="s">
        <v>44</v>
      </c>
      <c r="B60" s="108" t="s">
        <v>45</v>
      </c>
      <c r="C60" s="106" t="s">
        <v>110</v>
      </c>
      <c r="D60" s="148" t="s">
        <v>132</v>
      </c>
      <c r="E60" s="148" t="s">
        <v>131</v>
      </c>
      <c r="F60" s="148" t="s">
        <v>130</v>
      </c>
      <c r="G60" s="147" t="s">
        <v>129</v>
      </c>
      <c r="H60" s="108" t="s">
        <v>128</v>
      </c>
    </row>
    <row r="61" spans="1:8" x14ac:dyDescent="0.2">
      <c r="A61" s="104"/>
      <c r="B61" s="104"/>
      <c r="C61" s="103"/>
      <c r="D61" s="103"/>
      <c r="E61" s="103"/>
      <c r="F61" s="103"/>
      <c r="G61" s="103"/>
      <c r="H61" s="204"/>
    </row>
    <row r="62" spans="1:8" x14ac:dyDescent="0.2">
      <c r="A62" s="104"/>
      <c r="B62" s="104"/>
      <c r="C62" s="103"/>
      <c r="D62" s="103"/>
      <c r="E62" s="103"/>
      <c r="F62" s="103"/>
      <c r="G62" s="103"/>
      <c r="H62" s="204"/>
    </row>
    <row r="63" spans="1:8" x14ac:dyDescent="0.2">
      <c r="A63" s="104"/>
      <c r="B63" s="104"/>
      <c r="C63" s="103"/>
      <c r="D63" s="103"/>
      <c r="E63" s="103"/>
      <c r="F63" s="103"/>
      <c r="G63" s="103"/>
      <c r="H63" s="204"/>
    </row>
    <row r="64" spans="1:8" x14ac:dyDescent="0.2">
      <c r="A64" s="104"/>
      <c r="B64" s="104"/>
      <c r="C64" s="103"/>
      <c r="D64" s="103"/>
      <c r="E64" s="103"/>
      <c r="F64" s="103"/>
      <c r="G64" s="103"/>
      <c r="H64" s="204"/>
    </row>
    <row r="65" spans="1:8" x14ac:dyDescent="0.2">
      <c r="A65" s="104"/>
      <c r="B65" s="104"/>
      <c r="C65" s="103"/>
      <c r="D65" s="103"/>
      <c r="E65" s="103"/>
      <c r="F65" s="103"/>
      <c r="G65" s="103"/>
      <c r="H65" s="204"/>
    </row>
    <row r="66" spans="1:8" x14ac:dyDescent="0.2">
      <c r="A66" s="104"/>
      <c r="B66" s="104"/>
      <c r="C66" s="103"/>
      <c r="D66" s="103"/>
      <c r="E66" s="103"/>
      <c r="F66" s="103"/>
      <c r="G66" s="103"/>
      <c r="H66" s="204"/>
    </row>
    <row r="67" spans="1:8" x14ac:dyDescent="0.2">
      <c r="A67" s="104"/>
      <c r="B67" s="104"/>
      <c r="C67" s="103"/>
      <c r="D67" s="103"/>
      <c r="E67" s="103"/>
      <c r="F67" s="103"/>
      <c r="G67" s="103"/>
      <c r="H67" s="204"/>
    </row>
    <row r="68" spans="1:8" x14ac:dyDescent="0.2">
      <c r="A68" s="104"/>
      <c r="B68" s="104"/>
      <c r="C68" s="103"/>
      <c r="D68" s="103"/>
      <c r="E68" s="103"/>
      <c r="F68" s="103"/>
      <c r="G68" s="103"/>
      <c r="H68" s="204"/>
    </row>
    <row r="69" spans="1:8" x14ac:dyDescent="0.2">
      <c r="A69" s="104"/>
      <c r="B69" s="104"/>
      <c r="C69" s="103"/>
      <c r="D69" s="103"/>
      <c r="E69" s="103"/>
      <c r="F69" s="103"/>
      <c r="G69" s="103"/>
      <c r="H69" s="204"/>
    </row>
    <row r="70" spans="1:8" x14ac:dyDescent="0.2">
      <c r="A70" s="104"/>
      <c r="B70" s="104"/>
      <c r="C70" s="103"/>
      <c r="D70" s="103"/>
      <c r="E70" s="103"/>
      <c r="F70" s="103"/>
      <c r="G70" s="103"/>
      <c r="H70" s="204"/>
    </row>
    <row r="71" spans="1:8" x14ac:dyDescent="0.2">
      <c r="A71" s="104"/>
      <c r="B71" s="104"/>
      <c r="C71" s="103"/>
      <c r="D71" s="103"/>
      <c r="E71" s="103"/>
      <c r="F71" s="103"/>
      <c r="G71" s="103"/>
      <c r="H71" s="204"/>
    </row>
    <row r="72" spans="1:8" x14ac:dyDescent="0.2">
      <c r="A72" s="104"/>
      <c r="B72" s="104"/>
      <c r="C72" s="103"/>
      <c r="D72" s="103"/>
      <c r="E72" s="103"/>
      <c r="F72" s="103"/>
      <c r="G72" s="103"/>
      <c r="H72" s="204"/>
    </row>
    <row r="73" spans="1:8" x14ac:dyDescent="0.2">
      <c r="A73" s="104"/>
      <c r="B73" s="104"/>
      <c r="C73" s="103"/>
      <c r="D73" s="103"/>
      <c r="E73" s="103"/>
      <c r="F73" s="103"/>
      <c r="G73" s="103"/>
      <c r="H73" s="204"/>
    </row>
    <row r="74" spans="1:8" x14ac:dyDescent="0.2">
      <c r="A74" s="104"/>
      <c r="B74" s="104"/>
      <c r="C74" s="103"/>
      <c r="D74" s="103"/>
      <c r="E74" s="103"/>
      <c r="F74" s="103"/>
      <c r="G74" s="103"/>
      <c r="H74" s="204"/>
    </row>
    <row r="75" spans="1:8" x14ac:dyDescent="0.2">
      <c r="A75" s="203"/>
      <c r="B75" s="203" t="s">
        <v>200</v>
      </c>
      <c r="C75" s="202">
        <f>SUM(C61:C74)</f>
        <v>0</v>
      </c>
      <c r="D75" s="202">
        <f>SUM(D61:D74)</f>
        <v>0</v>
      </c>
      <c r="E75" s="202">
        <f>SUM(E61:E74)</f>
        <v>0</v>
      </c>
      <c r="F75" s="202">
        <f>SUM(F61:F74)</f>
        <v>0</v>
      </c>
      <c r="G75" s="202">
        <f>SUM(G61:G74)</f>
        <v>0</v>
      </c>
      <c r="H75" s="202"/>
    </row>
  </sheetData>
  <dataValidations count="8">
    <dataValidation allowBlank="1" showInputMessage="1" showErrorMessage="1" prompt="Saldo final de la Información Financiera Trimestral que se presenta (trimestral: 1er, 2do, 3ro. o 4to.)." sqref="C7:C28 C60 D8:D28"/>
    <dataValidation allowBlank="1" showInputMessage="1" showErrorMessage="1" prompt="Corresponde al número de la cuenta de acuerdo al Plan de Cuentas emitido por el CONAC (DOF 23/12/2015)." sqref="A60 A7:A28"/>
    <dataValidation allowBlank="1" showInputMessage="1" showErrorMessage="1" prompt="Informar sobre la factibilidad de pago." sqref="H7:H28 H60"/>
    <dataValidation allowBlank="1" showInputMessage="1" showErrorMessage="1" prompt="Importe de la cuentas por cobrar con vencimiento mayor a 365 días." sqref="G7:G28 G60"/>
    <dataValidation allowBlank="1" showInputMessage="1" showErrorMessage="1" prompt="Importe de la cuentas por cobrar con fecha de vencimiento de 181 a 365 días." sqref="F7:F28 F60"/>
    <dataValidation allowBlank="1" showInputMessage="1" showErrorMessage="1" prompt="Importe de la cuentas por cobrar con fecha de vencimiento de 91 a 180 días." sqref="E7:E28 E60"/>
    <dataValidation allowBlank="1" showInputMessage="1" showErrorMessage="1" prompt="Importe de la cuentas por cobrar con fecha de vencimiento de 1 a 90 días." sqref="D60 D7"/>
    <dataValidation allowBlank="1" showInputMessage="1" showErrorMessage="1" prompt="Corresponde al nombre o descripción de la cuenta de acuerdo al Plan de Cuentas emitido por el CONAC." sqref="B7:B28 B60"/>
  </dataValidations>
  <pageMargins left="0.7" right="0.7" top="0.75" bottom="0.75" header="0.3" footer="0.3"/>
  <pageSetup scale="5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37" sqref="B37"/>
    </sheetView>
  </sheetViews>
  <sheetFormatPr baseColWidth="10" defaultColWidth="13.7109375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5" width="17.7109375" style="61" customWidth="1"/>
    <col min="6" max="16384" width="13.7109375" style="61"/>
  </cols>
  <sheetData>
    <row r="1" spans="1:5" x14ac:dyDescent="0.2">
      <c r="A1" s="3" t="s">
        <v>42</v>
      </c>
      <c r="B1" s="3"/>
      <c r="D1" s="6"/>
    </row>
    <row r="2" spans="1:5" x14ac:dyDescent="0.2">
      <c r="A2" s="3" t="s">
        <v>94</v>
      </c>
      <c r="B2" s="3"/>
      <c r="D2" s="6"/>
      <c r="E2" s="5" t="s">
        <v>43</v>
      </c>
    </row>
    <row r="5" spans="1:5" ht="11.25" customHeight="1" x14ac:dyDescent="0.2">
      <c r="A5" s="214" t="s">
        <v>210</v>
      </c>
      <c r="B5" s="214"/>
      <c r="E5" s="205" t="s">
        <v>207</v>
      </c>
    </row>
    <row r="6" spans="1:5" x14ac:dyDescent="0.2">
      <c r="D6" s="22"/>
    </row>
    <row r="7" spans="1:5" ht="15" customHeight="1" x14ac:dyDescent="0.2">
      <c r="A7" s="109" t="s">
        <v>44</v>
      </c>
      <c r="B7" s="108" t="s">
        <v>45</v>
      </c>
      <c r="C7" s="106" t="s">
        <v>110</v>
      </c>
      <c r="D7" s="106" t="s">
        <v>206</v>
      </c>
      <c r="E7" s="106" t="s">
        <v>128</v>
      </c>
    </row>
    <row r="8" spans="1:5" ht="11.25" customHeight="1" x14ac:dyDescent="0.2">
      <c r="A8" s="104"/>
      <c r="B8" s="104"/>
      <c r="C8" s="204"/>
      <c r="D8" s="204"/>
      <c r="E8" s="183"/>
    </row>
    <row r="9" spans="1:5" x14ac:dyDescent="0.2">
      <c r="A9" s="104"/>
      <c r="B9" s="104"/>
      <c r="C9" s="204"/>
      <c r="D9" s="204"/>
      <c r="E9" s="183"/>
    </row>
    <row r="10" spans="1:5" x14ac:dyDescent="0.2">
      <c r="A10" s="213"/>
      <c r="B10" s="213" t="s">
        <v>209</v>
      </c>
      <c r="C10" s="212">
        <f>SUM(C8:C9)</f>
        <v>0</v>
      </c>
      <c r="D10" s="206"/>
      <c r="E10" s="206"/>
    </row>
    <row r="13" spans="1:5" ht="11.25" customHeight="1" x14ac:dyDescent="0.2">
      <c r="A13" s="98" t="s">
        <v>208</v>
      </c>
      <c r="B13" s="321"/>
      <c r="E13" s="205" t="s">
        <v>207</v>
      </c>
    </row>
    <row r="14" spans="1:5" x14ac:dyDescent="0.2">
      <c r="A14" s="168"/>
    </row>
    <row r="15" spans="1:5" ht="15" customHeight="1" x14ac:dyDescent="0.2">
      <c r="A15" s="109" t="s">
        <v>44</v>
      </c>
      <c r="B15" s="108" t="s">
        <v>45</v>
      </c>
      <c r="C15" s="106" t="s">
        <v>110</v>
      </c>
      <c r="D15" s="106" t="s">
        <v>206</v>
      </c>
      <c r="E15" s="106" t="s">
        <v>128</v>
      </c>
    </row>
    <row r="16" spans="1:5" x14ac:dyDescent="0.2">
      <c r="A16" s="211"/>
      <c r="B16" s="210"/>
      <c r="C16" s="209"/>
      <c r="D16" s="204"/>
      <c r="E16" s="183"/>
    </row>
    <row r="17" spans="1:5" x14ac:dyDescent="0.2">
      <c r="A17" s="104"/>
      <c r="B17" s="208"/>
      <c r="C17" s="204"/>
      <c r="D17" s="204"/>
      <c r="E17" s="183"/>
    </row>
    <row r="18" spans="1:5" x14ac:dyDescent="0.2">
      <c r="A18" s="203"/>
      <c r="B18" s="203" t="s">
        <v>205</v>
      </c>
      <c r="C18" s="207">
        <f>SUM(C16:C17)</f>
        <v>0</v>
      </c>
      <c r="D18" s="206"/>
      <c r="E18" s="20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5" width="17.7109375" style="61" customWidth="1"/>
    <col min="6" max="16384" width="11.42578125" style="61"/>
  </cols>
  <sheetData>
    <row r="1" spans="1:5" s="11" customFormat="1" x14ac:dyDescent="0.2">
      <c r="A1" s="20" t="s">
        <v>42</v>
      </c>
      <c r="B1" s="20"/>
      <c r="C1" s="217"/>
      <c r="D1" s="23"/>
      <c r="E1" s="5"/>
    </row>
    <row r="2" spans="1:5" s="11" customFormat="1" x14ac:dyDescent="0.2">
      <c r="A2" s="20" t="s">
        <v>94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98" t="s">
        <v>218</v>
      </c>
      <c r="B5" s="321"/>
      <c r="C5" s="6"/>
      <c r="D5" s="61"/>
      <c r="E5" s="205" t="s">
        <v>212</v>
      </c>
    </row>
    <row r="6" spans="1:5" s="11" customFormat="1" x14ac:dyDescent="0.2">
      <c r="A6" s="168"/>
      <c r="B6" s="61"/>
      <c r="C6" s="6"/>
      <c r="D6" s="61"/>
      <c r="E6" s="61"/>
    </row>
    <row r="7" spans="1:5" s="11" customFormat="1" ht="15" customHeight="1" x14ac:dyDescent="0.2">
      <c r="A7" s="109" t="s">
        <v>44</v>
      </c>
      <c r="B7" s="108" t="s">
        <v>45</v>
      </c>
      <c r="C7" s="106" t="s">
        <v>110</v>
      </c>
      <c r="D7" s="106" t="s">
        <v>206</v>
      </c>
      <c r="E7" s="106" t="s">
        <v>128</v>
      </c>
    </row>
    <row r="8" spans="1:5" s="11" customFormat="1" x14ac:dyDescent="0.2">
      <c r="A8" s="211"/>
      <c r="B8" s="210"/>
      <c r="C8" s="209"/>
      <c r="D8" s="204"/>
      <c r="E8" s="183"/>
    </row>
    <row r="9" spans="1:5" s="11" customFormat="1" x14ac:dyDescent="0.2">
      <c r="A9" s="104"/>
      <c r="B9" s="208"/>
      <c r="C9" s="204"/>
      <c r="D9" s="204"/>
      <c r="E9" s="183"/>
    </row>
    <row r="10" spans="1:5" s="11" customFormat="1" x14ac:dyDescent="0.2">
      <c r="A10" s="203"/>
      <c r="B10" s="203" t="s">
        <v>217</v>
      </c>
      <c r="C10" s="207">
        <f>SUM(C8:C9)</f>
        <v>0</v>
      </c>
      <c r="D10" s="206"/>
      <c r="E10" s="206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98" t="s">
        <v>216</v>
      </c>
      <c r="B13" s="98"/>
      <c r="C13" s="12"/>
      <c r="D13" s="24"/>
      <c r="E13" s="321" t="s">
        <v>215</v>
      </c>
    </row>
    <row r="14" spans="1:5" s="23" customFormat="1" x14ac:dyDescent="0.2">
      <c r="A14" s="161"/>
      <c r="B14" s="161"/>
      <c r="C14" s="22"/>
      <c r="D14" s="24"/>
    </row>
    <row r="15" spans="1:5" ht="15" customHeight="1" x14ac:dyDescent="0.2">
      <c r="A15" s="109" t="s">
        <v>44</v>
      </c>
      <c r="B15" s="108" t="s">
        <v>45</v>
      </c>
      <c r="C15" s="106" t="s">
        <v>110</v>
      </c>
      <c r="D15" s="106" t="s">
        <v>206</v>
      </c>
      <c r="E15" s="106" t="s">
        <v>128</v>
      </c>
    </row>
    <row r="16" spans="1:5" ht="11.25" customHeight="1" x14ac:dyDescent="0.2">
      <c r="A16" s="119"/>
      <c r="B16" s="156"/>
      <c r="C16" s="103"/>
      <c r="D16" s="103"/>
      <c r="E16" s="183"/>
    </row>
    <row r="17" spans="1:5" x14ac:dyDescent="0.2">
      <c r="A17" s="119"/>
      <c r="B17" s="156"/>
      <c r="C17" s="103"/>
      <c r="D17" s="103"/>
      <c r="E17" s="183"/>
    </row>
    <row r="18" spans="1:5" x14ac:dyDescent="0.2">
      <c r="A18" s="216"/>
      <c r="B18" s="216" t="s">
        <v>214</v>
      </c>
      <c r="C18" s="215">
        <f>SUM(C16:C17)</f>
        <v>0</v>
      </c>
      <c r="D18" s="125"/>
      <c r="E18" s="125"/>
    </row>
    <row r="21" spans="1:5" x14ac:dyDescent="0.2">
      <c r="A21" s="98" t="s">
        <v>213</v>
      </c>
      <c r="B21" s="321"/>
      <c r="E21" s="205" t="s">
        <v>212</v>
      </c>
    </row>
    <row r="22" spans="1:5" x14ac:dyDescent="0.2">
      <c r="A22" s="168"/>
    </row>
    <row r="23" spans="1:5" ht="15" customHeight="1" x14ac:dyDescent="0.2">
      <c r="A23" s="109" t="s">
        <v>44</v>
      </c>
      <c r="B23" s="108" t="s">
        <v>45</v>
      </c>
      <c r="C23" s="106" t="s">
        <v>110</v>
      </c>
      <c r="D23" s="106" t="s">
        <v>206</v>
      </c>
      <c r="E23" s="106" t="s">
        <v>128</v>
      </c>
    </row>
    <row r="24" spans="1:5" x14ac:dyDescent="0.2">
      <c r="A24" s="211"/>
      <c r="B24" s="210"/>
      <c r="C24" s="209"/>
      <c r="D24" s="204"/>
      <c r="E24" s="183"/>
    </row>
    <row r="25" spans="1:5" x14ac:dyDescent="0.2">
      <c r="A25" s="104"/>
      <c r="B25" s="208"/>
      <c r="C25" s="204"/>
      <c r="D25" s="204"/>
      <c r="E25" s="183"/>
    </row>
    <row r="26" spans="1:5" x14ac:dyDescent="0.2">
      <c r="A26" s="203"/>
      <c r="B26" s="203" t="s">
        <v>211</v>
      </c>
      <c r="C26" s="207">
        <f>SUM(C24:C25)</f>
        <v>0</v>
      </c>
      <c r="D26" s="206"/>
      <c r="E26" s="20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8.7109375" style="72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75"/>
    <col min="29" max="16384" width="11.42578125" style="74"/>
  </cols>
  <sheetData>
    <row r="1" spans="1:28" s="23" customFormat="1" ht="18" customHeight="1" x14ac:dyDescent="0.2">
      <c r="A1" s="328" t="s">
        <v>106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5"/>
      <c r="AB1" s="11"/>
    </row>
    <row r="2" spans="1:28" s="23" customFormat="1" x14ac:dyDescent="0.2">
      <c r="A2" s="61"/>
      <c r="B2" s="61"/>
      <c r="C2" s="61"/>
      <c r="D2" s="61"/>
      <c r="E2" s="61"/>
      <c r="F2" s="6"/>
      <c r="G2" s="6"/>
      <c r="H2" s="6"/>
      <c r="I2" s="6"/>
      <c r="J2" s="6"/>
      <c r="K2" s="6"/>
      <c r="L2" s="6"/>
      <c r="M2" s="6"/>
      <c r="N2" s="6"/>
      <c r="O2" s="6"/>
      <c r="P2" s="61"/>
      <c r="Q2" s="61"/>
      <c r="R2" s="61"/>
      <c r="S2" s="25"/>
      <c r="T2" s="61"/>
      <c r="U2" s="61"/>
      <c r="V2" s="61"/>
      <c r="W2" s="61"/>
      <c r="X2" s="61"/>
      <c r="Y2" s="61"/>
      <c r="Z2" s="61"/>
      <c r="AA2" s="61"/>
      <c r="AB2" s="11"/>
    </row>
    <row r="3" spans="1:28" s="23" customFormat="1" x14ac:dyDescent="0.2">
      <c r="A3" s="61"/>
      <c r="B3" s="61"/>
      <c r="C3" s="61"/>
      <c r="D3" s="61"/>
      <c r="E3" s="61"/>
      <c r="F3" s="6"/>
      <c r="G3" s="6"/>
      <c r="H3" s="6"/>
      <c r="I3" s="6"/>
      <c r="J3" s="6"/>
      <c r="K3" s="6"/>
      <c r="L3" s="6"/>
      <c r="M3" s="6"/>
      <c r="N3" s="6"/>
      <c r="O3" s="6"/>
      <c r="P3" s="61"/>
      <c r="Q3" s="61"/>
      <c r="R3" s="61"/>
      <c r="S3" s="25"/>
      <c r="T3" s="61"/>
      <c r="U3" s="61"/>
      <c r="V3" s="61"/>
      <c r="W3" s="61"/>
      <c r="X3" s="61"/>
      <c r="Y3" s="61"/>
      <c r="Z3" s="61"/>
      <c r="AA3" s="61"/>
      <c r="AB3" s="11"/>
    </row>
    <row r="4" spans="1:28" s="23" customFormat="1" ht="11.25" customHeight="1" x14ac:dyDescent="0.2">
      <c r="A4" s="98" t="s">
        <v>85</v>
      </c>
      <c r="B4" s="70"/>
      <c r="C4" s="70"/>
      <c r="D4" s="70"/>
      <c r="E4" s="71"/>
      <c r="F4" s="12"/>
      <c r="G4" s="12"/>
      <c r="H4" s="12"/>
      <c r="I4" s="12"/>
      <c r="J4" s="26"/>
      <c r="K4" s="26"/>
      <c r="L4" s="26"/>
      <c r="M4" s="26"/>
      <c r="N4" s="26"/>
      <c r="O4" s="6"/>
      <c r="P4" s="329" t="s">
        <v>53</v>
      </c>
      <c r="Q4" s="329"/>
      <c r="R4" s="329"/>
      <c r="S4" s="329"/>
      <c r="T4" s="329"/>
      <c r="U4" s="61"/>
      <c r="V4" s="61"/>
      <c r="W4" s="61"/>
      <c r="X4" s="61"/>
      <c r="Y4" s="61"/>
      <c r="Z4" s="61"/>
      <c r="AA4" s="61"/>
      <c r="AB4" s="11"/>
    </row>
    <row r="5" spans="1:28" s="23" customFormat="1" x14ac:dyDescent="0.2">
      <c r="A5" s="50"/>
      <c r="B5" s="51"/>
      <c r="C5" s="52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53"/>
      <c r="B6" s="330" t="s">
        <v>54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1"/>
    </row>
    <row r="7" spans="1:28" ht="12.95" customHeight="1" x14ac:dyDescent="0.2">
      <c r="A7" s="93"/>
      <c r="B7" s="93"/>
      <c r="C7" s="93"/>
      <c r="D7" s="93"/>
      <c r="E7" s="93"/>
      <c r="F7" s="96" t="s">
        <v>75</v>
      </c>
      <c r="G7" s="95"/>
      <c r="H7" s="97" t="s">
        <v>105</v>
      </c>
      <c r="I7" s="94"/>
      <c r="J7" s="93"/>
      <c r="K7" s="96" t="s">
        <v>76</v>
      </c>
      <c r="L7" s="95"/>
      <c r="M7" s="94"/>
      <c r="N7" s="94"/>
      <c r="O7" s="94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8" s="88" customFormat="1" ht="33.75" customHeight="1" x14ac:dyDescent="0.25">
      <c r="A8" s="90" t="s">
        <v>80</v>
      </c>
      <c r="B8" s="90" t="s">
        <v>55</v>
      </c>
      <c r="C8" s="90" t="s">
        <v>56</v>
      </c>
      <c r="D8" s="90" t="s">
        <v>89</v>
      </c>
      <c r="E8" s="90" t="s">
        <v>81</v>
      </c>
      <c r="F8" s="92" t="s">
        <v>68</v>
      </c>
      <c r="G8" s="92" t="s">
        <v>69</v>
      </c>
      <c r="H8" s="92" t="s">
        <v>69</v>
      </c>
      <c r="I8" s="91" t="s">
        <v>82</v>
      </c>
      <c r="J8" s="90" t="s">
        <v>57</v>
      </c>
      <c r="K8" s="92" t="s">
        <v>68</v>
      </c>
      <c r="L8" s="92" t="s">
        <v>69</v>
      </c>
      <c r="M8" s="91" t="s">
        <v>77</v>
      </c>
      <c r="N8" s="91" t="s">
        <v>78</v>
      </c>
      <c r="O8" s="91" t="s">
        <v>58</v>
      </c>
      <c r="P8" s="90" t="s">
        <v>83</v>
      </c>
      <c r="Q8" s="90" t="s">
        <v>84</v>
      </c>
      <c r="R8" s="90" t="s">
        <v>59</v>
      </c>
      <c r="S8" s="90" t="s">
        <v>60</v>
      </c>
      <c r="T8" s="90" t="s">
        <v>61</v>
      </c>
      <c r="U8" s="90" t="s">
        <v>62</v>
      </c>
      <c r="V8" s="90" t="s">
        <v>63</v>
      </c>
      <c r="W8" s="90" t="s">
        <v>64</v>
      </c>
      <c r="X8" s="90" t="s">
        <v>65</v>
      </c>
      <c r="Y8" s="90" t="s">
        <v>79</v>
      </c>
      <c r="Z8" s="90" t="s">
        <v>66</v>
      </c>
      <c r="AA8" s="90" t="s">
        <v>67</v>
      </c>
      <c r="AB8" s="89"/>
    </row>
    <row r="9" spans="1:28" x14ac:dyDescent="0.2">
      <c r="A9" s="85" t="s">
        <v>70</v>
      </c>
      <c r="B9" s="80"/>
      <c r="C9" s="78"/>
      <c r="D9" s="78"/>
      <c r="E9" s="78"/>
      <c r="F9" s="82"/>
      <c r="G9" s="82"/>
      <c r="H9" s="84"/>
      <c r="I9" s="84"/>
      <c r="J9" s="83"/>
      <c r="K9" s="82"/>
      <c r="L9" s="82"/>
      <c r="M9" s="82"/>
      <c r="N9" s="82"/>
      <c r="O9" s="82"/>
      <c r="P9" s="81"/>
      <c r="Q9" s="81"/>
      <c r="R9" s="79"/>
      <c r="S9" s="79"/>
      <c r="T9" s="78"/>
      <c r="U9" s="78"/>
      <c r="V9" s="80"/>
      <c r="W9" s="80"/>
      <c r="X9" s="78"/>
      <c r="Y9" s="78"/>
      <c r="Z9" s="79"/>
      <c r="AA9" s="78"/>
    </row>
    <row r="10" spans="1:28" s="86" customFormat="1" x14ac:dyDescent="0.2">
      <c r="A10" s="85" t="s">
        <v>71</v>
      </c>
      <c r="B10" s="80"/>
      <c r="C10" s="78"/>
      <c r="D10" s="78"/>
      <c r="E10" s="78"/>
      <c r="F10" s="82"/>
      <c r="G10" s="82"/>
      <c r="H10" s="84"/>
      <c r="I10" s="84"/>
      <c r="J10" s="83"/>
      <c r="K10" s="82"/>
      <c r="L10" s="82"/>
      <c r="M10" s="82"/>
      <c r="N10" s="82"/>
      <c r="O10" s="82"/>
      <c r="P10" s="81"/>
      <c r="Q10" s="81"/>
      <c r="R10" s="79"/>
      <c r="S10" s="79"/>
      <c r="T10" s="78"/>
      <c r="U10" s="78"/>
      <c r="V10" s="80"/>
      <c r="W10" s="80"/>
      <c r="X10" s="78"/>
      <c r="Y10" s="78"/>
      <c r="Z10" s="79"/>
      <c r="AA10" s="78"/>
      <c r="AB10" s="87"/>
    </row>
    <row r="11" spans="1:28" s="75" customFormat="1" x14ac:dyDescent="0.2">
      <c r="A11" s="85" t="s">
        <v>72</v>
      </c>
      <c r="B11" s="80"/>
      <c r="C11" s="78"/>
      <c r="D11" s="78"/>
      <c r="E11" s="78"/>
      <c r="F11" s="82"/>
      <c r="G11" s="82"/>
      <c r="H11" s="84"/>
      <c r="I11" s="84"/>
      <c r="J11" s="83"/>
      <c r="K11" s="82"/>
      <c r="L11" s="82"/>
      <c r="M11" s="82"/>
      <c r="N11" s="82"/>
      <c r="O11" s="82"/>
      <c r="P11" s="81"/>
      <c r="Q11" s="81"/>
      <c r="R11" s="79"/>
      <c r="S11" s="79"/>
      <c r="T11" s="78"/>
      <c r="U11" s="78"/>
      <c r="V11" s="80"/>
      <c r="W11" s="80"/>
      <c r="X11" s="78"/>
      <c r="Y11" s="78"/>
      <c r="Z11" s="79"/>
      <c r="AA11" s="78"/>
    </row>
    <row r="12" spans="1:28" s="75" customFormat="1" x14ac:dyDescent="0.2">
      <c r="A12" s="85" t="s">
        <v>73</v>
      </c>
      <c r="B12" s="80"/>
      <c r="C12" s="78"/>
      <c r="D12" s="78"/>
      <c r="E12" s="78"/>
      <c r="F12" s="82"/>
      <c r="G12" s="82"/>
      <c r="H12" s="84"/>
      <c r="I12" s="84"/>
      <c r="J12" s="83"/>
      <c r="K12" s="82"/>
      <c r="L12" s="82"/>
      <c r="M12" s="82"/>
      <c r="N12" s="82"/>
      <c r="O12" s="82"/>
      <c r="P12" s="81"/>
      <c r="Q12" s="81"/>
      <c r="R12" s="79"/>
      <c r="S12" s="79"/>
      <c r="T12" s="78"/>
      <c r="U12" s="78"/>
      <c r="V12" s="80"/>
      <c r="W12" s="80"/>
      <c r="X12" s="78"/>
      <c r="Y12" s="78"/>
      <c r="Z12" s="79"/>
      <c r="AA12" s="78"/>
    </row>
    <row r="13" spans="1:28" s="75" customFormat="1" x14ac:dyDescent="0.2">
      <c r="A13" s="85"/>
      <c r="B13" s="80"/>
      <c r="C13" s="78"/>
      <c r="D13" s="78"/>
      <c r="E13" s="78"/>
      <c r="F13" s="82"/>
      <c r="G13" s="82"/>
      <c r="H13" s="84"/>
      <c r="I13" s="84"/>
      <c r="J13" s="83"/>
      <c r="K13" s="82"/>
      <c r="L13" s="82"/>
      <c r="M13" s="82"/>
      <c r="N13" s="82"/>
      <c r="O13" s="82"/>
      <c r="P13" s="81"/>
      <c r="Q13" s="81"/>
      <c r="R13" s="79"/>
      <c r="S13" s="79"/>
      <c r="T13" s="78"/>
      <c r="U13" s="78"/>
      <c r="V13" s="80"/>
      <c r="W13" s="80"/>
      <c r="X13" s="78"/>
      <c r="Y13" s="78"/>
      <c r="Z13" s="79"/>
      <c r="AA13" s="78"/>
    </row>
    <row r="14" spans="1:28" s="75" customFormat="1" x14ac:dyDescent="0.2">
      <c r="A14" s="85"/>
      <c r="B14" s="80"/>
      <c r="C14" s="78"/>
      <c r="D14" s="78"/>
      <c r="E14" s="78"/>
      <c r="F14" s="82"/>
      <c r="G14" s="82"/>
      <c r="H14" s="84"/>
      <c r="I14" s="84"/>
      <c r="J14" s="83"/>
      <c r="K14" s="82"/>
      <c r="L14" s="82"/>
      <c r="M14" s="82"/>
      <c r="N14" s="82"/>
      <c r="O14" s="82"/>
      <c r="P14" s="81"/>
      <c r="Q14" s="81"/>
      <c r="R14" s="79"/>
      <c r="S14" s="79"/>
      <c r="T14" s="78"/>
      <c r="U14" s="78"/>
      <c r="V14" s="80"/>
      <c r="W14" s="80"/>
      <c r="X14" s="78"/>
      <c r="Y14" s="78"/>
      <c r="Z14" s="79"/>
      <c r="AA14" s="78"/>
    </row>
    <row r="15" spans="1:28" s="75" customFormat="1" x14ac:dyDescent="0.2">
      <c r="A15" s="85"/>
      <c r="B15" s="80"/>
      <c r="C15" s="78"/>
      <c r="D15" s="78"/>
      <c r="E15" s="78"/>
      <c r="F15" s="82"/>
      <c r="G15" s="82"/>
      <c r="H15" s="84"/>
      <c r="I15" s="84"/>
      <c r="J15" s="83"/>
      <c r="K15" s="82"/>
      <c r="L15" s="82"/>
      <c r="M15" s="82"/>
      <c r="N15" s="82"/>
      <c r="O15" s="82"/>
      <c r="P15" s="81"/>
      <c r="Q15" s="81"/>
      <c r="R15" s="79"/>
      <c r="S15" s="79"/>
      <c r="T15" s="78"/>
      <c r="U15" s="78"/>
      <c r="V15" s="80"/>
      <c r="W15" s="80"/>
      <c r="X15" s="78"/>
      <c r="Y15" s="78"/>
      <c r="Z15" s="79"/>
      <c r="AA15" s="78"/>
    </row>
    <row r="16" spans="1:28" s="75" customFormat="1" x14ac:dyDescent="0.2">
      <c r="A16" s="85"/>
      <c r="B16" s="80"/>
      <c r="C16" s="78"/>
      <c r="D16" s="78"/>
      <c r="E16" s="78"/>
      <c r="F16" s="82"/>
      <c r="G16" s="82"/>
      <c r="H16" s="84"/>
      <c r="I16" s="84"/>
      <c r="J16" s="83"/>
      <c r="K16" s="82"/>
      <c r="L16" s="82"/>
      <c r="M16" s="82"/>
      <c r="N16" s="82"/>
      <c r="O16" s="82"/>
      <c r="P16" s="81"/>
      <c r="Q16" s="81"/>
      <c r="R16" s="79"/>
      <c r="S16" s="79"/>
      <c r="T16" s="78"/>
      <c r="U16" s="78"/>
      <c r="V16" s="80"/>
      <c r="W16" s="80"/>
      <c r="X16" s="78"/>
      <c r="Y16" s="78"/>
      <c r="Z16" s="79"/>
      <c r="AA16" s="78"/>
    </row>
    <row r="17" spans="1:27" x14ac:dyDescent="0.2">
      <c r="A17" s="85"/>
      <c r="B17" s="80"/>
      <c r="C17" s="78"/>
      <c r="D17" s="78"/>
      <c r="E17" s="78"/>
      <c r="F17" s="82"/>
      <c r="G17" s="82"/>
      <c r="H17" s="84"/>
      <c r="I17" s="84"/>
      <c r="J17" s="83"/>
      <c r="K17" s="82"/>
      <c r="L17" s="82"/>
      <c r="M17" s="82"/>
      <c r="N17" s="82"/>
      <c r="O17" s="82"/>
      <c r="P17" s="81"/>
      <c r="Q17" s="81"/>
      <c r="R17" s="79"/>
      <c r="S17" s="79"/>
      <c r="T17" s="78"/>
      <c r="U17" s="78"/>
      <c r="V17" s="80"/>
      <c r="W17" s="80"/>
      <c r="X17" s="78"/>
      <c r="Y17" s="78"/>
      <c r="Z17" s="79"/>
      <c r="AA17" s="78"/>
    </row>
    <row r="18" spans="1:27" s="76" customFormat="1" x14ac:dyDescent="0.2">
      <c r="A18" s="77">
        <v>900001</v>
      </c>
      <c r="B18" s="54" t="s">
        <v>74</v>
      </c>
      <c r="C18" s="54"/>
      <c r="D18" s="54"/>
      <c r="E18" s="54"/>
      <c r="F18" s="55">
        <f>SUM(F9:F17)</f>
        <v>0</v>
      </c>
      <c r="G18" s="55">
        <f>SUM(G9:G17)</f>
        <v>0</v>
      </c>
      <c r="H18" s="55">
        <f>SUM(H9:H17)</f>
        <v>0</v>
      </c>
      <c r="I18" s="55">
        <f>SUM(I9:I17)</f>
        <v>0</v>
      </c>
      <c r="J18" s="56"/>
      <c r="K18" s="55">
        <f>SUM(K9:K17)</f>
        <v>0</v>
      </c>
      <c r="L18" s="55">
        <f>SUM(L9:L17)</f>
        <v>0</v>
      </c>
      <c r="M18" s="55">
        <f>SUM(M9:M17)</f>
        <v>0</v>
      </c>
      <c r="N18" s="55">
        <f>SUM(N9:N17)</f>
        <v>0</v>
      </c>
      <c r="O18" s="55">
        <f>SUM(O9:O17)</f>
        <v>0</v>
      </c>
      <c r="P18" s="57"/>
      <c r="Q18" s="54"/>
      <c r="R18" s="54"/>
      <c r="S18" s="58"/>
      <c r="T18" s="54"/>
      <c r="U18" s="54"/>
      <c r="V18" s="54"/>
      <c r="W18" s="54"/>
      <c r="X18" s="54"/>
      <c r="Y18" s="54"/>
      <c r="Z18" s="54"/>
      <c r="AA18" s="54"/>
    </row>
    <row r="19" spans="1:27" s="76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76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zoomScaleNormal="100" zoomScaleSheetLayoutView="100" workbookViewId="0">
      <selection activeCell="B37" sqref="B37"/>
    </sheetView>
  </sheetViews>
  <sheetFormatPr baseColWidth="10" defaultColWidth="12.42578125" defaultRowHeight="11.25" x14ac:dyDescent="0.2"/>
  <cols>
    <col min="1" max="1" width="19.7109375" style="61" customWidth="1"/>
    <col min="2" max="2" width="50.7109375" style="61" customWidth="1"/>
    <col min="3" max="4" width="17.7109375" style="4" customWidth="1"/>
    <col min="5" max="16384" width="12.42578125" style="61"/>
  </cols>
  <sheetData>
    <row r="1" spans="1:4" x14ac:dyDescent="0.2">
      <c r="A1" s="20" t="s">
        <v>42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191" t="s">
        <v>224</v>
      </c>
      <c r="B5" s="191"/>
      <c r="C5" s="12"/>
      <c r="D5" s="321" t="s">
        <v>223</v>
      </c>
    </row>
    <row r="6" spans="1:4" ht="11.25" customHeight="1" x14ac:dyDescent="0.2">
      <c r="A6" s="197"/>
      <c r="B6" s="197"/>
      <c r="C6" s="198"/>
      <c r="D6" s="218"/>
    </row>
    <row r="7" spans="1:4" ht="15" customHeight="1" x14ac:dyDescent="0.2">
      <c r="A7" s="109" t="s">
        <v>44</v>
      </c>
      <c r="B7" s="108" t="s">
        <v>45</v>
      </c>
      <c r="C7" s="106" t="s">
        <v>110</v>
      </c>
      <c r="D7" s="106" t="s">
        <v>128</v>
      </c>
    </row>
    <row r="8" spans="1:4" x14ac:dyDescent="0.2">
      <c r="A8" s="300" t="s">
        <v>544</v>
      </c>
      <c r="B8" s="300" t="s">
        <v>545</v>
      </c>
      <c r="C8" s="117">
        <v>26891526.800000001</v>
      </c>
      <c r="D8" s="103"/>
    </row>
    <row r="9" spans="1:4" x14ac:dyDescent="0.2">
      <c r="A9" s="300" t="s">
        <v>546</v>
      </c>
      <c r="B9" s="300" t="s">
        <v>547</v>
      </c>
      <c r="C9" s="117">
        <v>5229854.74</v>
      </c>
      <c r="D9" s="103"/>
    </row>
    <row r="10" spans="1:4" x14ac:dyDescent="0.2">
      <c r="A10" s="300" t="s">
        <v>548</v>
      </c>
      <c r="B10" s="300" t="s">
        <v>549</v>
      </c>
      <c r="C10" s="117">
        <v>4022082.81</v>
      </c>
      <c r="D10" s="103"/>
    </row>
    <row r="11" spans="1:4" x14ac:dyDescent="0.2">
      <c r="A11" s="300" t="s">
        <v>550</v>
      </c>
      <c r="B11" s="300" t="s">
        <v>551</v>
      </c>
      <c r="C11" s="117">
        <v>13903966.970000001</v>
      </c>
      <c r="D11" s="103"/>
    </row>
    <row r="12" spans="1:4" x14ac:dyDescent="0.2">
      <c r="A12" s="300" t="s">
        <v>552</v>
      </c>
      <c r="B12" s="300" t="s">
        <v>553</v>
      </c>
      <c r="C12" s="117">
        <v>825243.88</v>
      </c>
      <c r="D12" s="103"/>
    </row>
    <row r="13" spans="1:4" x14ac:dyDescent="0.2">
      <c r="A13" s="300" t="s">
        <v>554</v>
      </c>
      <c r="B13" s="300" t="s">
        <v>555</v>
      </c>
      <c r="C13" s="117">
        <v>5877098.0700000003</v>
      </c>
      <c r="D13" s="103"/>
    </row>
    <row r="14" spans="1:4" x14ac:dyDescent="0.2">
      <c r="A14" s="300" t="s">
        <v>556</v>
      </c>
      <c r="B14" s="300" t="s">
        <v>557</v>
      </c>
      <c r="C14" s="117">
        <v>805802.61</v>
      </c>
      <c r="D14" s="103"/>
    </row>
    <row r="15" spans="1:4" x14ac:dyDescent="0.2">
      <c r="A15" s="300" t="s">
        <v>558</v>
      </c>
      <c r="B15" s="300" t="s">
        <v>559</v>
      </c>
      <c r="C15" s="117">
        <v>859580.31</v>
      </c>
      <c r="D15" s="103"/>
    </row>
    <row r="16" spans="1:4" x14ac:dyDescent="0.2">
      <c r="A16" s="300" t="s">
        <v>560</v>
      </c>
      <c r="B16" s="300" t="s">
        <v>561</v>
      </c>
      <c r="C16" s="117">
        <v>4815753.09</v>
      </c>
      <c r="D16" s="103"/>
    </row>
    <row r="17" spans="1:4" x14ac:dyDescent="0.2">
      <c r="A17" s="300" t="s">
        <v>562</v>
      </c>
      <c r="B17" s="300" t="s">
        <v>563</v>
      </c>
      <c r="C17" s="117">
        <v>179162.1</v>
      </c>
      <c r="D17" s="103"/>
    </row>
    <row r="18" spans="1:4" x14ac:dyDescent="0.2">
      <c r="A18" s="300" t="s">
        <v>564</v>
      </c>
      <c r="B18" s="300" t="s">
        <v>565</v>
      </c>
      <c r="C18" s="117">
        <v>4349458.12</v>
      </c>
      <c r="D18" s="103"/>
    </row>
    <row r="19" spans="1:4" x14ac:dyDescent="0.2">
      <c r="A19" s="300" t="s">
        <v>566</v>
      </c>
      <c r="B19" s="300" t="s">
        <v>567</v>
      </c>
      <c r="C19" s="117">
        <v>580993.37</v>
      </c>
      <c r="D19" s="103"/>
    </row>
    <row r="20" spans="1:4" x14ac:dyDescent="0.2">
      <c r="A20" s="300" t="s">
        <v>568</v>
      </c>
      <c r="B20" s="300" t="s">
        <v>569</v>
      </c>
      <c r="C20" s="117">
        <v>640229.93000000005</v>
      </c>
      <c r="D20" s="103"/>
    </row>
    <row r="21" spans="1:4" x14ac:dyDescent="0.2">
      <c r="A21" s="300" t="s">
        <v>570</v>
      </c>
      <c r="B21" s="300" t="s">
        <v>571</v>
      </c>
      <c r="C21" s="117">
        <v>3289296.15</v>
      </c>
      <c r="D21" s="103"/>
    </row>
    <row r="22" spans="1:4" x14ac:dyDescent="0.2">
      <c r="A22" s="300" t="s">
        <v>572</v>
      </c>
      <c r="B22" s="300" t="s">
        <v>573</v>
      </c>
      <c r="C22" s="117">
        <v>125549.32</v>
      </c>
      <c r="D22" s="103"/>
    </row>
    <row r="23" spans="1:4" x14ac:dyDescent="0.2">
      <c r="A23" s="300" t="s">
        <v>574</v>
      </c>
      <c r="B23" s="300" t="s">
        <v>575</v>
      </c>
      <c r="C23" s="117">
        <v>2263494.2999999998</v>
      </c>
      <c r="D23" s="103"/>
    </row>
    <row r="24" spans="1:4" x14ac:dyDescent="0.2">
      <c r="A24" s="300" t="s">
        <v>576</v>
      </c>
      <c r="B24" s="300" t="s">
        <v>577</v>
      </c>
      <c r="C24" s="117">
        <v>162015.01</v>
      </c>
      <c r="D24" s="103"/>
    </row>
    <row r="25" spans="1:4" x14ac:dyDescent="0.2">
      <c r="A25" s="300" t="s">
        <v>578</v>
      </c>
      <c r="B25" s="300" t="s">
        <v>579</v>
      </c>
      <c r="C25" s="117">
        <v>213799.11</v>
      </c>
      <c r="D25" s="103"/>
    </row>
    <row r="26" spans="1:4" x14ac:dyDescent="0.2">
      <c r="A26" s="300" t="s">
        <v>580</v>
      </c>
      <c r="B26" s="300" t="s">
        <v>581</v>
      </c>
      <c r="C26" s="117">
        <v>24551.34</v>
      </c>
      <c r="D26" s="103"/>
    </row>
    <row r="27" spans="1:4" x14ac:dyDescent="0.2">
      <c r="A27" s="300" t="s">
        <v>582</v>
      </c>
      <c r="B27" s="300" t="s">
        <v>583</v>
      </c>
      <c r="C27" s="117">
        <v>642464.59</v>
      </c>
      <c r="D27" s="103"/>
    </row>
    <row r="28" spans="1:4" x14ac:dyDescent="0.2">
      <c r="A28" s="300" t="s">
        <v>584</v>
      </c>
      <c r="B28" s="300" t="s">
        <v>585</v>
      </c>
      <c r="C28" s="117">
        <v>49502.73</v>
      </c>
      <c r="D28" s="103"/>
    </row>
    <row r="29" spans="1:4" x14ac:dyDescent="0.2">
      <c r="A29" s="300" t="s">
        <v>586</v>
      </c>
      <c r="B29" s="300" t="s">
        <v>587</v>
      </c>
      <c r="C29" s="117">
        <v>52356.05</v>
      </c>
      <c r="D29" s="103"/>
    </row>
    <row r="30" spans="1:4" x14ac:dyDescent="0.2">
      <c r="A30" s="300" t="s">
        <v>588</v>
      </c>
      <c r="B30" s="300" t="s">
        <v>589</v>
      </c>
      <c r="C30" s="117">
        <v>25777.05</v>
      </c>
      <c r="D30" s="103"/>
    </row>
    <row r="31" spans="1:4" x14ac:dyDescent="0.2">
      <c r="A31" s="300" t="s">
        <v>590</v>
      </c>
      <c r="B31" s="300" t="s">
        <v>591</v>
      </c>
      <c r="C31" s="117">
        <v>464615.19</v>
      </c>
      <c r="D31" s="103"/>
    </row>
    <row r="32" spans="1:4" x14ac:dyDescent="0.2">
      <c r="A32" s="300" t="s">
        <v>592</v>
      </c>
      <c r="B32" s="300" t="s">
        <v>593</v>
      </c>
      <c r="C32" s="117">
        <v>38906.410000000003</v>
      </c>
      <c r="D32" s="103"/>
    </row>
    <row r="33" spans="1:4" x14ac:dyDescent="0.2">
      <c r="A33" s="300" t="s">
        <v>594</v>
      </c>
      <c r="B33" s="300" t="s">
        <v>595</v>
      </c>
      <c r="C33" s="117">
        <v>38624.03</v>
      </c>
      <c r="D33" s="103"/>
    </row>
    <row r="34" spans="1:4" x14ac:dyDescent="0.2">
      <c r="A34" s="300" t="s">
        <v>596</v>
      </c>
      <c r="B34" s="300" t="s">
        <v>597</v>
      </c>
      <c r="C34" s="117">
        <v>11578.24</v>
      </c>
      <c r="D34" s="103"/>
    </row>
    <row r="35" spans="1:4" x14ac:dyDescent="0.2">
      <c r="A35" s="300" t="s">
        <v>997</v>
      </c>
      <c r="B35" s="300" t="s">
        <v>998</v>
      </c>
      <c r="C35" s="117">
        <v>45.16</v>
      </c>
      <c r="D35" s="103"/>
    </row>
    <row r="36" spans="1:4" x14ac:dyDescent="0.2">
      <c r="A36" s="300" t="s">
        <v>598</v>
      </c>
      <c r="B36" s="300" t="s">
        <v>1029</v>
      </c>
      <c r="C36" s="117">
        <v>17805.66</v>
      </c>
      <c r="D36" s="103"/>
    </row>
    <row r="37" spans="1:4" x14ac:dyDescent="0.2">
      <c r="A37" s="300" t="s">
        <v>1028</v>
      </c>
      <c r="B37" s="300" t="s">
        <v>1125</v>
      </c>
      <c r="C37" s="117">
        <v>689.65</v>
      </c>
      <c r="D37" s="103"/>
    </row>
    <row r="38" spans="1:4" x14ac:dyDescent="0.2">
      <c r="A38" s="300" t="s">
        <v>599</v>
      </c>
      <c r="B38" s="300" t="s">
        <v>600</v>
      </c>
      <c r="C38" s="307">
        <v>32274.79</v>
      </c>
      <c r="D38" s="103"/>
    </row>
    <row r="39" spans="1:4" x14ac:dyDescent="0.2">
      <c r="A39" s="300" t="s">
        <v>601</v>
      </c>
      <c r="B39" s="300" t="s">
        <v>602</v>
      </c>
      <c r="C39" s="117">
        <v>2780142.79</v>
      </c>
      <c r="D39" s="103"/>
    </row>
    <row r="40" spans="1:4" x14ac:dyDescent="0.2">
      <c r="A40" s="300" t="s">
        <v>603</v>
      </c>
      <c r="B40" s="300" t="s">
        <v>604</v>
      </c>
      <c r="C40" s="117">
        <v>347676.76</v>
      </c>
      <c r="D40" s="103"/>
    </row>
    <row r="41" spans="1:4" x14ac:dyDescent="0.2">
      <c r="A41" s="300" t="s">
        <v>999</v>
      </c>
      <c r="B41" s="300" t="s">
        <v>1000</v>
      </c>
      <c r="C41" s="117">
        <v>43837.8</v>
      </c>
      <c r="D41" s="103"/>
    </row>
    <row r="42" spans="1:4" x14ac:dyDescent="0.2">
      <c r="A42" s="300" t="s">
        <v>605</v>
      </c>
      <c r="B42" s="300" t="s">
        <v>606</v>
      </c>
      <c r="C42" s="117">
        <v>697717.47</v>
      </c>
      <c r="D42" s="103"/>
    </row>
    <row r="43" spans="1:4" x14ac:dyDescent="0.2">
      <c r="A43" s="300" t="s">
        <v>607</v>
      </c>
      <c r="B43" s="300" t="s">
        <v>608</v>
      </c>
      <c r="C43" s="117">
        <v>400909.78</v>
      </c>
      <c r="D43" s="103"/>
    </row>
    <row r="44" spans="1:4" x14ac:dyDescent="0.2">
      <c r="A44" s="300" t="s">
        <v>968</v>
      </c>
      <c r="B44" s="300" t="s">
        <v>969</v>
      </c>
      <c r="C44" s="117">
        <v>166910.04999999999</v>
      </c>
      <c r="D44" s="103"/>
    </row>
    <row r="45" spans="1:4" x14ac:dyDescent="0.2">
      <c r="A45" s="300" t="s">
        <v>609</v>
      </c>
      <c r="B45" s="300" t="s">
        <v>610</v>
      </c>
      <c r="C45" s="117">
        <v>8232</v>
      </c>
      <c r="D45" s="103"/>
    </row>
    <row r="46" spans="1:4" x14ac:dyDescent="0.2">
      <c r="A46" s="300" t="s">
        <v>611</v>
      </c>
      <c r="B46" s="300" t="s">
        <v>612</v>
      </c>
      <c r="C46" s="117">
        <v>18884.82</v>
      </c>
      <c r="D46" s="103"/>
    </row>
    <row r="47" spans="1:4" x14ac:dyDescent="0.2">
      <c r="A47" s="300" t="s">
        <v>613</v>
      </c>
      <c r="B47" s="300" t="s">
        <v>614</v>
      </c>
      <c r="C47" s="117">
        <v>157350.13</v>
      </c>
      <c r="D47" s="103"/>
    </row>
    <row r="48" spans="1:4" x14ac:dyDescent="0.2">
      <c r="A48" s="300" t="s">
        <v>1001</v>
      </c>
      <c r="B48" s="300" t="s">
        <v>1002</v>
      </c>
      <c r="C48" s="117">
        <v>296395.02</v>
      </c>
      <c r="D48" s="103"/>
    </row>
    <row r="49" spans="1:4" x14ac:dyDescent="0.2">
      <c r="A49" s="300" t="s">
        <v>1003</v>
      </c>
      <c r="B49" s="300" t="s">
        <v>1004</v>
      </c>
      <c r="C49" s="117">
        <v>141401.78</v>
      </c>
      <c r="D49" s="103"/>
    </row>
    <row r="50" spans="1:4" x14ac:dyDescent="0.2">
      <c r="A50" s="300" t="s">
        <v>615</v>
      </c>
      <c r="B50" s="300" t="s">
        <v>616</v>
      </c>
      <c r="C50" s="117">
        <v>1293027.97</v>
      </c>
      <c r="D50" s="103"/>
    </row>
    <row r="51" spans="1:4" x14ac:dyDescent="0.2">
      <c r="A51" s="300" t="s">
        <v>617</v>
      </c>
      <c r="B51" s="300" t="s">
        <v>618</v>
      </c>
      <c r="C51" s="117">
        <v>292646.40999999997</v>
      </c>
      <c r="D51" s="103"/>
    </row>
    <row r="52" spans="1:4" x14ac:dyDescent="0.2">
      <c r="A52" s="300" t="s">
        <v>619</v>
      </c>
      <c r="B52" s="300" t="s">
        <v>620</v>
      </c>
      <c r="C52" s="117">
        <v>41942.74</v>
      </c>
      <c r="D52" s="103"/>
    </row>
    <row r="53" spans="1:4" x14ac:dyDescent="0.2">
      <c r="A53" s="300" t="s">
        <v>621</v>
      </c>
      <c r="B53" s="300" t="s">
        <v>622</v>
      </c>
      <c r="C53" s="117">
        <v>1442785.78</v>
      </c>
      <c r="D53" s="103"/>
    </row>
    <row r="54" spans="1:4" x14ac:dyDescent="0.2">
      <c r="A54" s="300" t="s">
        <v>623</v>
      </c>
      <c r="B54" s="300" t="s">
        <v>624</v>
      </c>
      <c r="C54" s="117">
        <v>2186.61</v>
      </c>
      <c r="D54" s="103"/>
    </row>
    <row r="55" spans="1:4" x14ac:dyDescent="0.2">
      <c r="A55" s="300" t="s">
        <v>625</v>
      </c>
      <c r="B55" s="300" t="s">
        <v>626</v>
      </c>
      <c r="C55" s="117">
        <v>60326.14</v>
      </c>
      <c r="D55" s="103"/>
    </row>
    <row r="56" spans="1:4" x14ac:dyDescent="0.2">
      <c r="A56" s="300" t="s">
        <v>627</v>
      </c>
      <c r="B56" s="300" t="s">
        <v>628</v>
      </c>
      <c r="C56" s="117">
        <v>548.49</v>
      </c>
      <c r="D56" s="103"/>
    </row>
    <row r="57" spans="1:4" x14ac:dyDescent="0.2">
      <c r="A57" s="300" t="s">
        <v>629</v>
      </c>
      <c r="B57" s="300" t="s">
        <v>630</v>
      </c>
      <c r="C57" s="117">
        <v>2.33</v>
      </c>
      <c r="D57" s="103"/>
    </row>
    <row r="58" spans="1:4" x14ac:dyDescent="0.2">
      <c r="A58" s="300" t="s">
        <v>631</v>
      </c>
      <c r="B58" s="300" t="s">
        <v>632</v>
      </c>
      <c r="C58" s="117">
        <v>154389.70000000001</v>
      </c>
      <c r="D58" s="103"/>
    </row>
    <row r="59" spans="1:4" x14ac:dyDescent="0.2">
      <c r="A59" s="300" t="s">
        <v>633</v>
      </c>
      <c r="B59" s="300" t="s">
        <v>634</v>
      </c>
      <c r="C59" s="117">
        <v>1490886.2</v>
      </c>
      <c r="D59" s="103"/>
    </row>
    <row r="60" spans="1:4" x14ac:dyDescent="0.2">
      <c r="A60" s="300" t="s">
        <v>635</v>
      </c>
      <c r="B60" s="300" t="s">
        <v>636</v>
      </c>
      <c r="C60" s="117">
        <v>115.87</v>
      </c>
      <c r="D60" s="103"/>
    </row>
    <row r="61" spans="1:4" x14ac:dyDescent="0.2">
      <c r="A61" s="300" t="s">
        <v>1005</v>
      </c>
      <c r="B61" s="300" t="s">
        <v>1006</v>
      </c>
      <c r="C61" s="117">
        <v>126979.27</v>
      </c>
      <c r="D61" s="103"/>
    </row>
    <row r="62" spans="1:4" x14ac:dyDescent="0.2">
      <c r="A62" s="300" t="s">
        <v>637</v>
      </c>
      <c r="B62" s="300" t="s">
        <v>638</v>
      </c>
      <c r="C62" s="117">
        <v>133.24</v>
      </c>
      <c r="D62" s="103"/>
    </row>
    <row r="63" spans="1:4" x14ac:dyDescent="0.2">
      <c r="A63" s="300" t="s">
        <v>639</v>
      </c>
      <c r="B63" s="300" t="s">
        <v>640</v>
      </c>
      <c r="C63" s="117">
        <v>37515.24</v>
      </c>
      <c r="D63" s="103"/>
    </row>
    <row r="64" spans="1:4" x14ac:dyDescent="0.2">
      <c r="A64" s="300" t="s">
        <v>1007</v>
      </c>
      <c r="B64" s="300" t="s">
        <v>1008</v>
      </c>
      <c r="C64" s="117">
        <v>14097.84</v>
      </c>
      <c r="D64" s="103"/>
    </row>
    <row r="65" spans="1:4" x14ac:dyDescent="0.2">
      <c r="A65" s="300" t="s">
        <v>1126</v>
      </c>
      <c r="B65" s="300" t="s">
        <v>1127</v>
      </c>
      <c r="C65" s="117">
        <v>18394.12</v>
      </c>
      <c r="D65" s="103"/>
    </row>
    <row r="66" spans="1:4" x14ac:dyDescent="0.2">
      <c r="A66" s="300" t="s">
        <v>641</v>
      </c>
      <c r="B66" s="300" t="s">
        <v>642</v>
      </c>
      <c r="C66" s="117">
        <v>1431743.3</v>
      </c>
      <c r="D66" s="103"/>
    </row>
    <row r="67" spans="1:4" x14ac:dyDescent="0.2">
      <c r="A67" s="311" t="s">
        <v>1128</v>
      </c>
      <c r="B67" s="311" t="s">
        <v>1129</v>
      </c>
      <c r="C67" s="117">
        <v>1865929.79</v>
      </c>
      <c r="D67" s="103"/>
    </row>
    <row r="68" spans="1:4" s="7" customFormat="1" x14ac:dyDescent="0.2">
      <c r="A68" s="134"/>
      <c r="B68" s="134" t="s">
        <v>222</v>
      </c>
      <c r="C68" s="114">
        <f>SUM(C8:C67)</f>
        <v>89767207.019999996</v>
      </c>
      <c r="D68" s="125"/>
    </row>
    <row r="69" spans="1:4" s="7" customFormat="1" x14ac:dyDescent="0.2">
      <c r="A69" s="36"/>
      <c r="B69" s="36"/>
      <c r="C69" s="10"/>
      <c r="D69" s="10"/>
    </row>
    <row r="70" spans="1:4" s="7" customFormat="1" x14ac:dyDescent="0.2">
      <c r="A70" s="36"/>
      <c r="B70" s="36"/>
      <c r="C70" s="10"/>
      <c r="D70" s="10"/>
    </row>
    <row r="71" spans="1:4" x14ac:dyDescent="0.2">
      <c r="A71" s="37"/>
      <c r="B71" s="37"/>
      <c r="C71" s="34"/>
      <c r="D71" s="34"/>
    </row>
    <row r="72" spans="1:4" ht="21.75" customHeight="1" x14ac:dyDescent="0.2">
      <c r="A72" s="191" t="s">
        <v>221</v>
      </c>
      <c r="B72" s="191"/>
      <c r="C72" s="219"/>
      <c r="D72" s="321" t="s">
        <v>220</v>
      </c>
    </row>
    <row r="73" spans="1:4" x14ac:dyDescent="0.2">
      <c r="A73" s="197"/>
      <c r="B73" s="197"/>
      <c r="C73" s="198"/>
      <c r="D73" s="218"/>
    </row>
    <row r="74" spans="1:4" ht="15" customHeight="1" x14ac:dyDescent="0.2">
      <c r="A74" s="109" t="s">
        <v>44</v>
      </c>
      <c r="B74" s="108" t="s">
        <v>45</v>
      </c>
      <c r="C74" s="106" t="s">
        <v>110</v>
      </c>
      <c r="D74" s="106" t="s">
        <v>128</v>
      </c>
    </row>
    <row r="75" spans="1:4" x14ac:dyDescent="0.2">
      <c r="A75" s="119"/>
      <c r="B75" s="119"/>
      <c r="C75" s="117"/>
      <c r="D75" s="103"/>
    </row>
    <row r="76" spans="1:4" x14ac:dyDescent="0.2">
      <c r="A76" s="119"/>
      <c r="B76" s="119"/>
      <c r="C76" s="117"/>
      <c r="D76" s="103"/>
    </row>
    <row r="77" spans="1:4" x14ac:dyDescent="0.2">
      <c r="A77" s="119"/>
      <c r="B77" s="119"/>
      <c r="C77" s="117"/>
      <c r="D77" s="103"/>
    </row>
    <row r="78" spans="1:4" x14ac:dyDescent="0.2">
      <c r="A78" s="119"/>
      <c r="B78" s="119"/>
      <c r="C78" s="117"/>
      <c r="D78" s="103"/>
    </row>
    <row r="79" spans="1:4" x14ac:dyDescent="0.2">
      <c r="A79" s="134"/>
      <c r="B79" s="134" t="s">
        <v>219</v>
      </c>
      <c r="C79" s="114">
        <f>SUM(C75:C78)</f>
        <v>0</v>
      </c>
      <c r="D79" s="125"/>
    </row>
    <row r="80" spans="1:4" x14ac:dyDescent="0.2">
      <c r="A80" s="37"/>
      <c r="B80" s="37"/>
      <c r="C80" s="34"/>
      <c r="D80" s="34"/>
    </row>
    <row r="81" spans="1:4" x14ac:dyDescent="0.2">
      <c r="A81" s="37"/>
      <c r="B81" s="37"/>
      <c r="C81" s="34"/>
      <c r="D81" s="34"/>
    </row>
    <row r="82" spans="1:4" x14ac:dyDescent="0.2">
      <c r="A82" s="37"/>
      <c r="B82" s="37"/>
      <c r="C82" s="34"/>
      <c r="D82" s="34"/>
    </row>
    <row r="83" spans="1:4" x14ac:dyDescent="0.2">
      <c r="A83" s="37"/>
      <c r="B83" s="37"/>
      <c r="C83" s="34"/>
      <c r="D83" s="34"/>
    </row>
    <row r="84" spans="1:4" x14ac:dyDescent="0.2">
      <c r="A84" s="37"/>
      <c r="B84" s="37"/>
      <c r="C84" s="34"/>
      <c r="D84" s="34"/>
    </row>
    <row r="85" spans="1:4" x14ac:dyDescent="0.2">
      <c r="A85" s="37"/>
      <c r="B85" s="37"/>
      <c r="C85" s="34"/>
      <c r="D85" s="34"/>
    </row>
    <row r="86" spans="1:4" x14ac:dyDescent="0.2">
      <c r="A86" s="37"/>
      <c r="B86" s="37"/>
      <c r="C86" s="34"/>
      <c r="D86" s="34"/>
    </row>
    <row r="87" spans="1:4" x14ac:dyDescent="0.2">
      <c r="A87" s="37"/>
      <c r="B87" s="37"/>
      <c r="C87" s="34"/>
      <c r="D87" s="34"/>
    </row>
    <row r="88" spans="1:4" x14ac:dyDescent="0.2">
      <c r="A88" s="37"/>
      <c r="B88" s="37"/>
      <c r="C88" s="34"/>
      <c r="D88" s="34"/>
    </row>
    <row r="89" spans="1:4" x14ac:dyDescent="0.2">
      <c r="A89" s="37"/>
      <c r="B89" s="37"/>
      <c r="C89" s="34"/>
      <c r="D89" s="34"/>
    </row>
    <row r="90" spans="1:4" x14ac:dyDescent="0.2">
      <c r="A90" s="37"/>
      <c r="B90" s="37"/>
      <c r="C90" s="34"/>
      <c r="D90" s="34"/>
    </row>
    <row r="91" spans="1:4" x14ac:dyDescent="0.2">
      <c r="A91" s="37"/>
      <c r="B91" s="37"/>
      <c r="C91" s="34"/>
      <c r="D91" s="34"/>
    </row>
    <row r="92" spans="1:4" x14ac:dyDescent="0.2">
      <c r="A92" s="37"/>
      <c r="B92" s="37"/>
      <c r="C92" s="34"/>
      <c r="D92" s="34"/>
    </row>
    <row r="93" spans="1:4" x14ac:dyDescent="0.2">
      <c r="A93" s="37"/>
      <c r="B93" s="37"/>
      <c r="C93" s="34"/>
      <c r="D93" s="34"/>
    </row>
    <row r="94" spans="1:4" x14ac:dyDescent="0.2">
      <c r="A94" s="37"/>
      <c r="B94" s="37"/>
      <c r="C94" s="34"/>
      <c r="D94" s="34"/>
    </row>
    <row r="95" spans="1:4" x14ac:dyDescent="0.2">
      <c r="A95" s="37"/>
      <c r="B95" s="37"/>
      <c r="C95" s="34"/>
      <c r="D95" s="34"/>
    </row>
    <row r="96" spans="1:4" x14ac:dyDescent="0.2">
      <c r="A96" s="37"/>
      <c r="B96" s="37"/>
      <c r="C96" s="34"/>
      <c r="D96" s="34"/>
    </row>
  </sheetData>
  <dataValidations count="4">
    <dataValidation allowBlank="1" showInputMessage="1" showErrorMessage="1" prompt="Saldo final de la Información Financiera Trimestral que se presenta (trimestral: 1er, 2do, 3ro. o 4to.)." sqref="C7 C74"/>
    <dataValidation allowBlank="1" showInputMessage="1" showErrorMessage="1" prompt="Corresponde al número de la cuenta de acuerdo al Plan de Cuentas emitido por el CONAC (DOF 23/12/2015)." sqref="A7 A74"/>
    <dataValidation allowBlank="1" showInputMessage="1" showErrorMessage="1" prompt="Corresponde al nombre o descripción de la cuenta de acuerdo al Plan de Cuentas emitido por el CONAC." sqref="B7 B74"/>
    <dataValidation allowBlank="1" showInputMessage="1" showErrorMessage="1" prompt="Características cualitativas significativas que les impacten financieramente." sqref="D7 D74"/>
  </dataValidations>
  <pageMargins left="0.70866141732283472" right="0.70866141732283472" top="0.98425196850393704" bottom="0.98425196850393704" header="0.31496062992125984" footer="0.31496062992125984"/>
  <pageSetup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5" width="17.7109375" style="61" customWidth="1"/>
    <col min="6" max="6" width="11.42578125" style="61" customWidth="1"/>
    <col min="7" max="16384" width="11.42578125" style="61"/>
  </cols>
  <sheetData>
    <row r="1" spans="1:5" x14ac:dyDescent="0.2">
      <c r="A1" s="20" t="s">
        <v>42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191" t="s">
        <v>227</v>
      </c>
      <c r="B5" s="191"/>
      <c r="C5" s="21"/>
      <c r="E5" s="321" t="s">
        <v>226</v>
      </c>
    </row>
    <row r="6" spans="1:5" x14ac:dyDescent="0.2">
      <c r="A6" s="197"/>
      <c r="B6" s="197"/>
      <c r="C6" s="198"/>
      <c r="D6" s="197"/>
      <c r="E6" s="218"/>
    </row>
    <row r="7" spans="1:5" ht="15" customHeight="1" x14ac:dyDescent="0.2">
      <c r="A7" s="109" t="s">
        <v>44</v>
      </c>
      <c r="B7" s="108" t="s">
        <v>45</v>
      </c>
      <c r="C7" s="106" t="s">
        <v>110</v>
      </c>
      <c r="D7" s="225" t="s">
        <v>206</v>
      </c>
      <c r="E7" s="106" t="s">
        <v>128</v>
      </c>
    </row>
    <row r="8" spans="1:5" x14ac:dyDescent="0.2">
      <c r="A8" s="224"/>
      <c r="B8" s="224"/>
      <c r="C8" s="223"/>
      <c r="D8" s="222"/>
      <c r="E8" s="222"/>
    </row>
    <row r="9" spans="1:5" x14ac:dyDescent="0.2">
      <c r="A9" s="224"/>
      <c r="B9" s="224"/>
      <c r="C9" s="223"/>
      <c r="D9" s="222"/>
      <c r="E9" s="222"/>
    </row>
    <row r="10" spans="1:5" x14ac:dyDescent="0.2">
      <c r="A10" s="224"/>
      <c r="B10" s="224"/>
      <c r="C10" s="223"/>
      <c r="D10" s="222"/>
      <c r="E10" s="222"/>
    </row>
    <row r="11" spans="1:5" x14ac:dyDescent="0.2">
      <c r="A11" s="224"/>
      <c r="B11" s="224"/>
      <c r="C11" s="223"/>
      <c r="D11" s="222"/>
      <c r="E11" s="222"/>
    </row>
    <row r="12" spans="1:5" x14ac:dyDescent="0.2">
      <c r="A12" s="224"/>
      <c r="B12" s="224"/>
      <c r="C12" s="223"/>
      <c r="D12" s="222"/>
      <c r="E12" s="222"/>
    </row>
    <row r="13" spans="1:5" x14ac:dyDescent="0.2">
      <c r="A13" s="224"/>
      <c r="B13" s="224"/>
      <c r="C13" s="223"/>
      <c r="D13" s="222"/>
      <c r="E13" s="222"/>
    </row>
    <row r="14" spans="1:5" x14ac:dyDescent="0.2">
      <c r="A14" s="221"/>
      <c r="B14" s="134" t="s">
        <v>225</v>
      </c>
      <c r="C14" s="101">
        <f>SUM(C8:C13)</f>
        <v>0</v>
      </c>
      <c r="D14" s="220"/>
      <c r="E14" s="22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37" customWidth="1"/>
    <col min="2" max="2" width="50.7109375" style="37" customWidth="1"/>
    <col min="3" max="3" width="17.7109375" style="34" customWidth="1"/>
    <col min="4" max="4" width="17.7109375" style="40" customWidth="1"/>
    <col min="5" max="5" width="17.7109375" style="41" customWidth="1"/>
    <col min="6" max="8" width="11.42578125" style="37"/>
    <col min="9" max="16384" width="11.42578125" style="61"/>
  </cols>
  <sheetData>
    <row r="1" spans="1:8" s="11" customFormat="1" ht="11.25" customHeight="1" x14ac:dyDescent="0.2">
      <c r="A1" s="20" t="s">
        <v>42</v>
      </c>
      <c r="B1" s="20"/>
      <c r="C1" s="21"/>
      <c r="D1" s="234"/>
      <c r="E1" s="5"/>
    </row>
    <row r="2" spans="1:8" s="11" customFormat="1" ht="11.25" customHeight="1" x14ac:dyDescent="0.2">
      <c r="A2" s="20" t="s">
        <v>0</v>
      </c>
      <c r="B2" s="20"/>
      <c r="C2" s="21"/>
      <c r="D2" s="234"/>
      <c r="E2" s="33"/>
    </row>
    <row r="3" spans="1:8" s="11" customFormat="1" ht="10.5" customHeight="1" x14ac:dyDescent="0.2">
      <c r="C3" s="21"/>
      <c r="D3" s="234"/>
      <c r="E3" s="33"/>
    </row>
    <row r="4" spans="1:8" s="11" customFormat="1" ht="10.5" customHeight="1" x14ac:dyDescent="0.2">
      <c r="C4" s="21"/>
      <c r="D4" s="234"/>
      <c r="E4" s="33"/>
    </row>
    <row r="5" spans="1:8" s="11" customFormat="1" ht="11.25" customHeight="1" x14ac:dyDescent="0.2">
      <c r="A5" s="98" t="s">
        <v>232</v>
      </c>
      <c r="B5" s="98"/>
      <c r="C5" s="21"/>
      <c r="D5" s="233"/>
      <c r="E5" s="232" t="s">
        <v>231</v>
      </c>
    </row>
    <row r="6" spans="1:8" ht="11.25" customHeight="1" x14ac:dyDescent="0.2">
      <c r="A6" s="132"/>
      <c r="B6" s="132"/>
      <c r="C6" s="130"/>
      <c r="D6" s="231"/>
      <c r="E6" s="3"/>
      <c r="F6" s="61"/>
      <c r="G6" s="61"/>
      <c r="H6" s="61"/>
    </row>
    <row r="7" spans="1:8" ht="15" customHeight="1" x14ac:dyDescent="0.2">
      <c r="A7" s="109" t="s">
        <v>44</v>
      </c>
      <c r="B7" s="108" t="s">
        <v>45</v>
      </c>
      <c r="C7" s="106" t="s">
        <v>110</v>
      </c>
      <c r="D7" s="230" t="s">
        <v>230</v>
      </c>
      <c r="E7" s="229" t="s">
        <v>229</v>
      </c>
      <c r="F7" s="61"/>
      <c r="G7" s="61"/>
      <c r="H7" s="61"/>
    </row>
    <row r="8" spans="1:8" x14ac:dyDescent="0.2">
      <c r="A8" s="300" t="s">
        <v>643</v>
      </c>
      <c r="B8" s="300" t="s">
        <v>644</v>
      </c>
      <c r="C8" s="135">
        <v>868378.72</v>
      </c>
      <c r="D8" s="228">
        <f t="shared" ref="D8:D71" si="0">C8/$C$127</f>
        <v>1.2932518102238775E-2</v>
      </c>
      <c r="E8" s="227"/>
    </row>
    <row r="9" spans="1:8" ht="90" x14ac:dyDescent="0.2">
      <c r="A9" s="300" t="s">
        <v>645</v>
      </c>
      <c r="B9" s="300" t="s">
        <v>646</v>
      </c>
      <c r="C9" s="135">
        <v>13957348.359999999</v>
      </c>
      <c r="D9" s="228">
        <f t="shared" si="0"/>
        <v>0.20786283238833017</v>
      </c>
      <c r="E9" s="227" t="s">
        <v>647</v>
      </c>
    </row>
    <row r="10" spans="1:8" x14ac:dyDescent="0.2">
      <c r="A10" s="300" t="s">
        <v>648</v>
      </c>
      <c r="B10" s="300" t="s">
        <v>649</v>
      </c>
      <c r="C10" s="135">
        <v>5083693.08</v>
      </c>
      <c r="D10" s="228">
        <f t="shared" si="0"/>
        <v>7.5709999875775397E-2</v>
      </c>
      <c r="E10" s="227"/>
    </row>
    <row r="11" spans="1:8" x14ac:dyDescent="0.2">
      <c r="A11" s="300" t="s">
        <v>650</v>
      </c>
      <c r="B11" s="300" t="s">
        <v>651</v>
      </c>
      <c r="C11" s="135">
        <v>864216.01</v>
      </c>
      <c r="D11" s="228">
        <f t="shared" si="0"/>
        <v>1.2870524042286028E-2</v>
      </c>
      <c r="E11" s="227"/>
    </row>
    <row r="12" spans="1:8" x14ac:dyDescent="0.2">
      <c r="A12" s="300" t="s">
        <v>652</v>
      </c>
      <c r="B12" s="300" t="s">
        <v>653</v>
      </c>
      <c r="C12" s="135">
        <v>196992</v>
      </c>
      <c r="D12" s="228">
        <f t="shared" si="0"/>
        <v>2.9337460111830251E-3</v>
      </c>
      <c r="E12" s="227"/>
    </row>
    <row r="13" spans="1:8" x14ac:dyDescent="0.2">
      <c r="A13" s="300" t="s">
        <v>654</v>
      </c>
      <c r="B13" s="300" t="s">
        <v>655</v>
      </c>
      <c r="C13" s="135">
        <v>273211.86</v>
      </c>
      <c r="D13" s="228">
        <f t="shared" si="0"/>
        <v>4.0688667787671332E-3</v>
      </c>
      <c r="E13" s="227"/>
    </row>
    <row r="14" spans="1:8" x14ac:dyDescent="0.2">
      <c r="A14" s="300" t="s">
        <v>656</v>
      </c>
      <c r="B14" s="300" t="s">
        <v>657</v>
      </c>
      <c r="C14" s="135">
        <v>415159.71</v>
      </c>
      <c r="D14" s="228">
        <f t="shared" si="0"/>
        <v>6.182855868341869E-3</v>
      </c>
      <c r="E14" s="227"/>
    </row>
    <row r="15" spans="1:8" x14ac:dyDescent="0.2">
      <c r="A15" s="300" t="s">
        <v>658</v>
      </c>
      <c r="B15" s="300" t="s">
        <v>659</v>
      </c>
      <c r="C15" s="135">
        <v>2240525.38</v>
      </c>
      <c r="D15" s="228">
        <f t="shared" si="0"/>
        <v>3.3367509322862511E-2</v>
      </c>
      <c r="E15" s="227"/>
    </row>
    <row r="16" spans="1:8" x14ac:dyDescent="0.2">
      <c r="A16" s="300" t="s">
        <v>660</v>
      </c>
      <c r="B16" s="300" t="s">
        <v>661</v>
      </c>
      <c r="C16" s="135">
        <v>195776.65</v>
      </c>
      <c r="D16" s="228">
        <f t="shared" si="0"/>
        <v>2.9156461481698506E-3</v>
      </c>
      <c r="E16" s="227"/>
    </row>
    <row r="17" spans="1:5" x14ac:dyDescent="0.2">
      <c r="A17" s="300" t="s">
        <v>662</v>
      </c>
      <c r="B17" s="300" t="s">
        <v>663</v>
      </c>
      <c r="C17" s="135">
        <v>2263807.5099999998</v>
      </c>
      <c r="D17" s="228">
        <f t="shared" si="0"/>
        <v>3.3714243484754082E-2</v>
      </c>
      <c r="E17" s="227"/>
    </row>
    <row r="18" spans="1:5" x14ac:dyDescent="0.2">
      <c r="A18" s="300" t="s">
        <v>664</v>
      </c>
      <c r="B18" s="300" t="s">
        <v>665</v>
      </c>
      <c r="C18" s="135">
        <v>1084826.1100000001</v>
      </c>
      <c r="D18" s="228">
        <f t="shared" si="0"/>
        <v>1.6156007721327251E-2</v>
      </c>
      <c r="E18" s="227"/>
    </row>
    <row r="19" spans="1:5" x14ac:dyDescent="0.2">
      <c r="A19" s="300" t="s">
        <v>666</v>
      </c>
      <c r="B19" s="300" t="s">
        <v>667</v>
      </c>
      <c r="C19" s="135">
        <v>1132502.5</v>
      </c>
      <c r="D19" s="228">
        <f t="shared" si="0"/>
        <v>1.6866038681925176E-2</v>
      </c>
      <c r="E19" s="227"/>
    </row>
    <row r="20" spans="1:5" x14ac:dyDescent="0.2">
      <c r="A20" s="300" t="s">
        <v>668</v>
      </c>
      <c r="B20" s="300" t="s">
        <v>669</v>
      </c>
      <c r="C20" s="135">
        <v>135692</v>
      </c>
      <c r="D20" s="228">
        <f t="shared" si="0"/>
        <v>2.0208224889815174E-3</v>
      </c>
      <c r="E20" s="227"/>
    </row>
    <row r="21" spans="1:5" x14ac:dyDescent="0.2">
      <c r="A21" s="300" t="s">
        <v>670</v>
      </c>
      <c r="B21" s="300" t="s">
        <v>671</v>
      </c>
      <c r="C21" s="135">
        <v>963738.75</v>
      </c>
      <c r="D21" s="228">
        <f t="shared" si="0"/>
        <v>1.4352687995629339E-2</v>
      </c>
      <c r="E21" s="227"/>
    </row>
    <row r="22" spans="1:5" x14ac:dyDescent="0.2">
      <c r="A22" s="300" t="s">
        <v>672</v>
      </c>
      <c r="B22" s="300" t="s">
        <v>673</v>
      </c>
      <c r="C22" s="135">
        <v>855078.33</v>
      </c>
      <c r="D22" s="228">
        <f t="shared" si="0"/>
        <v>1.2734439164466285E-2</v>
      </c>
      <c r="E22" s="227"/>
    </row>
    <row r="23" spans="1:5" x14ac:dyDescent="0.2">
      <c r="A23" s="300" t="s">
        <v>674</v>
      </c>
      <c r="B23" s="300" t="s">
        <v>675</v>
      </c>
      <c r="C23" s="135">
        <v>1726368.25</v>
      </c>
      <c r="D23" s="228">
        <f t="shared" si="0"/>
        <v>2.571031294301555E-2</v>
      </c>
      <c r="E23" s="227"/>
    </row>
    <row r="24" spans="1:5" x14ac:dyDescent="0.2">
      <c r="A24" s="300" t="s">
        <v>676</v>
      </c>
      <c r="B24" s="300" t="s">
        <v>677</v>
      </c>
      <c r="C24" s="135">
        <v>238197.3</v>
      </c>
      <c r="D24" s="228">
        <f t="shared" si="0"/>
        <v>3.5474048628856315E-3</v>
      </c>
      <c r="E24" s="227"/>
    </row>
    <row r="25" spans="1:5" x14ac:dyDescent="0.2">
      <c r="A25" s="300" t="s">
        <v>678</v>
      </c>
      <c r="B25" s="300" t="s">
        <v>679</v>
      </c>
      <c r="C25" s="135">
        <v>268814.96999999997</v>
      </c>
      <c r="D25" s="228">
        <f t="shared" si="0"/>
        <v>4.0033851424615442E-3</v>
      </c>
      <c r="E25" s="227"/>
    </row>
    <row r="26" spans="1:5" x14ac:dyDescent="0.2">
      <c r="A26" s="300" t="s">
        <v>680</v>
      </c>
      <c r="B26" s="300" t="s">
        <v>681</v>
      </c>
      <c r="C26" s="135">
        <v>115226.4</v>
      </c>
      <c r="D26" s="228">
        <f t="shared" si="0"/>
        <v>1.7160341099282191E-3</v>
      </c>
      <c r="E26" s="227"/>
    </row>
    <row r="27" spans="1:5" x14ac:dyDescent="0.2">
      <c r="A27" s="300" t="s">
        <v>682</v>
      </c>
      <c r="B27" s="300" t="s">
        <v>683</v>
      </c>
      <c r="C27" s="135">
        <v>62011.45</v>
      </c>
      <c r="D27" s="228">
        <f t="shared" si="0"/>
        <v>9.2351894536415481E-4</v>
      </c>
      <c r="E27" s="227"/>
    </row>
    <row r="28" spans="1:5" x14ac:dyDescent="0.2">
      <c r="A28" s="300" t="s">
        <v>684</v>
      </c>
      <c r="B28" s="300" t="s">
        <v>685</v>
      </c>
      <c r="C28" s="135">
        <v>998.59</v>
      </c>
      <c r="D28" s="228">
        <f t="shared" si="0"/>
        <v>1.4871717781977224E-5</v>
      </c>
      <c r="E28" s="227"/>
    </row>
    <row r="29" spans="1:5" x14ac:dyDescent="0.2">
      <c r="A29" s="300" t="s">
        <v>686</v>
      </c>
      <c r="B29" s="300" t="s">
        <v>687</v>
      </c>
      <c r="C29" s="135">
        <v>230426.06</v>
      </c>
      <c r="D29" s="228">
        <f t="shared" si="0"/>
        <v>3.4316699886169002E-3</v>
      </c>
      <c r="E29" s="227"/>
    </row>
    <row r="30" spans="1:5" x14ac:dyDescent="0.2">
      <c r="A30" s="300" t="s">
        <v>1130</v>
      </c>
      <c r="B30" s="300" t="s">
        <v>1131</v>
      </c>
      <c r="C30" s="135">
        <v>4293.1000000000004</v>
      </c>
      <c r="D30" s="228">
        <f t="shared" si="0"/>
        <v>6.3935921258781301E-5</v>
      </c>
      <c r="E30" s="227"/>
    </row>
    <row r="31" spans="1:5" x14ac:dyDescent="0.2">
      <c r="A31" s="300" t="s">
        <v>688</v>
      </c>
      <c r="B31" s="300" t="s">
        <v>689</v>
      </c>
      <c r="C31" s="308">
        <v>496.55</v>
      </c>
      <c r="D31" s="228">
        <f t="shared" si="0"/>
        <v>7.3949783841624591E-6</v>
      </c>
      <c r="E31" s="227"/>
    </row>
    <row r="32" spans="1:5" x14ac:dyDescent="0.2">
      <c r="A32" s="300" t="s">
        <v>690</v>
      </c>
      <c r="B32" s="300" t="s">
        <v>691</v>
      </c>
      <c r="C32" s="135">
        <v>2112.91</v>
      </c>
      <c r="D32" s="228">
        <f t="shared" si="0"/>
        <v>3.1466969645918239E-5</v>
      </c>
      <c r="E32" s="227"/>
    </row>
    <row r="33" spans="1:5" x14ac:dyDescent="0.2">
      <c r="A33" s="300" t="s">
        <v>692</v>
      </c>
      <c r="B33" s="300" t="s">
        <v>693</v>
      </c>
      <c r="C33" s="135">
        <v>147550.57999999999</v>
      </c>
      <c r="D33" s="228">
        <f t="shared" si="0"/>
        <v>2.1974289591594675E-3</v>
      </c>
      <c r="E33" s="227"/>
    </row>
    <row r="34" spans="1:5" x14ac:dyDescent="0.2">
      <c r="A34" s="300" t="s">
        <v>694</v>
      </c>
      <c r="B34" s="300" t="s">
        <v>695</v>
      </c>
      <c r="C34" s="135">
        <v>416.66</v>
      </c>
      <c r="D34" s="228">
        <f t="shared" si="0"/>
        <v>6.2051992619980471E-6</v>
      </c>
      <c r="E34" s="227"/>
    </row>
    <row r="35" spans="1:5" x14ac:dyDescent="0.2">
      <c r="A35" s="300" t="s">
        <v>696</v>
      </c>
      <c r="B35" s="300" t="s">
        <v>697</v>
      </c>
      <c r="C35" s="135">
        <v>417.93</v>
      </c>
      <c r="D35" s="228">
        <f t="shared" si="0"/>
        <v>6.2241130119686162E-6</v>
      </c>
      <c r="E35" s="227"/>
    </row>
    <row r="36" spans="1:5" x14ac:dyDescent="0.2">
      <c r="A36" s="309" t="s">
        <v>698</v>
      </c>
      <c r="B36" s="309" t="s">
        <v>699</v>
      </c>
      <c r="C36" s="308">
        <v>130677.5</v>
      </c>
      <c r="D36" s="228">
        <f t="shared" si="0"/>
        <v>1.9461429620307919E-3</v>
      </c>
      <c r="E36" s="227"/>
    </row>
    <row r="37" spans="1:5" x14ac:dyDescent="0.2">
      <c r="A37" s="300" t="s">
        <v>700</v>
      </c>
      <c r="B37" s="300" t="s">
        <v>701</v>
      </c>
      <c r="C37" s="135">
        <v>16974.11</v>
      </c>
      <c r="D37" s="228">
        <f t="shared" si="0"/>
        <v>2.5279060827790924E-4</v>
      </c>
      <c r="E37" s="227"/>
    </row>
    <row r="38" spans="1:5" x14ac:dyDescent="0.2">
      <c r="A38" s="300" t="s">
        <v>702</v>
      </c>
      <c r="B38" s="300" t="s">
        <v>703</v>
      </c>
      <c r="C38" s="135">
        <v>5443.11</v>
      </c>
      <c r="D38" s="228">
        <f t="shared" si="0"/>
        <v>8.1062694175044843E-5</v>
      </c>
      <c r="E38" s="227"/>
    </row>
    <row r="39" spans="1:5" x14ac:dyDescent="0.2">
      <c r="A39" s="300" t="s">
        <v>704</v>
      </c>
      <c r="B39" s="300" t="s">
        <v>705</v>
      </c>
      <c r="C39" s="135">
        <v>3989828.85</v>
      </c>
      <c r="D39" s="228">
        <f t="shared" si="0"/>
        <v>5.9419389995484365E-2</v>
      </c>
      <c r="E39" s="227"/>
    </row>
    <row r="40" spans="1:5" x14ac:dyDescent="0.2">
      <c r="A40" s="300" t="s">
        <v>706</v>
      </c>
      <c r="B40" s="300" t="s">
        <v>707</v>
      </c>
      <c r="C40" s="135">
        <v>156371.9</v>
      </c>
      <c r="D40" s="228">
        <f t="shared" si="0"/>
        <v>2.3288023771833926E-3</v>
      </c>
      <c r="E40" s="227"/>
    </row>
    <row r="41" spans="1:5" x14ac:dyDescent="0.2">
      <c r="A41" s="300" t="s">
        <v>708</v>
      </c>
      <c r="B41" s="300" t="s">
        <v>709</v>
      </c>
      <c r="C41" s="135">
        <v>11548.84</v>
      </c>
      <c r="D41" s="228">
        <f t="shared" si="0"/>
        <v>1.7199360016544312E-4</v>
      </c>
      <c r="E41" s="227"/>
    </row>
    <row r="42" spans="1:5" x14ac:dyDescent="0.2">
      <c r="A42" s="300" t="s">
        <v>710</v>
      </c>
      <c r="B42" s="300" t="s">
        <v>711</v>
      </c>
      <c r="C42" s="135">
        <v>376.75</v>
      </c>
      <c r="D42" s="228">
        <f t="shared" si="0"/>
        <v>5.61083094599377E-6</v>
      </c>
      <c r="E42" s="227"/>
    </row>
    <row r="43" spans="1:5" x14ac:dyDescent="0.2">
      <c r="A43" s="300" t="s">
        <v>712</v>
      </c>
      <c r="B43" s="300" t="s">
        <v>713</v>
      </c>
      <c r="C43" s="135">
        <v>793816.61</v>
      </c>
      <c r="D43" s="228">
        <f t="shared" si="0"/>
        <v>1.1822085735452867E-2</v>
      </c>
      <c r="E43" s="227"/>
    </row>
    <row r="44" spans="1:5" x14ac:dyDescent="0.2">
      <c r="A44" s="300" t="s">
        <v>714</v>
      </c>
      <c r="B44" s="300" t="s">
        <v>715</v>
      </c>
      <c r="C44" s="135">
        <v>1414285.94</v>
      </c>
      <c r="D44" s="228">
        <f t="shared" si="0"/>
        <v>2.1062559571694461E-2</v>
      </c>
      <c r="E44" s="227"/>
    </row>
    <row r="45" spans="1:5" x14ac:dyDescent="0.2">
      <c r="A45" s="300" t="s">
        <v>716</v>
      </c>
      <c r="B45" s="300" t="s">
        <v>717</v>
      </c>
      <c r="C45" s="135">
        <v>304548.87</v>
      </c>
      <c r="D45" s="228">
        <f t="shared" si="0"/>
        <v>4.5355599850389746E-3</v>
      </c>
      <c r="E45" s="227"/>
    </row>
    <row r="46" spans="1:5" x14ac:dyDescent="0.2">
      <c r="A46" s="300" t="s">
        <v>718</v>
      </c>
      <c r="B46" s="300" t="s">
        <v>719</v>
      </c>
      <c r="C46" s="135">
        <v>14443.67</v>
      </c>
      <c r="D46" s="228">
        <f t="shared" si="0"/>
        <v>2.151054827066273E-4</v>
      </c>
      <c r="E46" s="227"/>
    </row>
    <row r="47" spans="1:5" x14ac:dyDescent="0.2">
      <c r="A47" s="300" t="s">
        <v>720</v>
      </c>
      <c r="B47" s="300" t="s">
        <v>721</v>
      </c>
      <c r="C47" s="135">
        <v>4999</v>
      </c>
      <c r="D47" s="228">
        <f t="shared" si="0"/>
        <v>7.4448689844785289E-5</v>
      </c>
      <c r="E47" s="227"/>
    </row>
    <row r="48" spans="1:5" x14ac:dyDescent="0.2">
      <c r="A48" s="300" t="s">
        <v>722</v>
      </c>
      <c r="B48" s="300" t="s">
        <v>723</v>
      </c>
      <c r="C48" s="135">
        <v>71041.3</v>
      </c>
      <c r="D48" s="228">
        <f t="shared" si="0"/>
        <v>1.0579979415623814E-3</v>
      </c>
      <c r="E48" s="227"/>
    </row>
    <row r="49" spans="1:5" x14ac:dyDescent="0.2">
      <c r="A49" s="300" t="s">
        <v>724</v>
      </c>
      <c r="B49" s="300" t="s">
        <v>725</v>
      </c>
      <c r="C49" s="135">
        <v>2192.37</v>
      </c>
      <c r="D49" s="228">
        <f t="shared" si="0"/>
        <v>3.2650344899982375E-5</v>
      </c>
      <c r="E49" s="227"/>
    </row>
    <row r="50" spans="1:5" x14ac:dyDescent="0.2">
      <c r="A50" s="300" t="s">
        <v>726</v>
      </c>
      <c r="B50" s="300" t="s">
        <v>727</v>
      </c>
      <c r="C50" s="135">
        <v>7800</v>
      </c>
      <c r="D50" s="228">
        <f t="shared" si="0"/>
        <v>1.1616318879562417E-4</v>
      </c>
      <c r="E50" s="227"/>
    </row>
    <row r="51" spans="1:5" x14ac:dyDescent="0.2">
      <c r="A51" s="300" t="s">
        <v>728</v>
      </c>
      <c r="B51" s="300" t="s">
        <v>729</v>
      </c>
      <c r="C51" s="135">
        <v>43902.98</v>
      </c>
      <c r="D51" s="228">
        <f t="shared" si="0"/>
        <v>6.5383463518339899E-4</v>
      </c>
      <c r="E51" s="227"/>
    </row>
    <row r="52" spans="1:5" x14ac:dyDescent="0.2">
      <c r="A52" s="300" t="s">
        <v>730</v>
      </c>
      <c r="B52" s="300" t="s">
        <v>731</v>
      </c>
      <c r="C52" s="135">
        <v>4438.55</v>
      </c>
      <c r="D52" s="228">
        <f t="shared" si="0"/>
        <v>6.6102066875489438E-5</v>
      </c>
      <c r="E52" s="227"/>
    </row>
    <row r="53" spans="1:5" x14ac:dyDescent="0.2">
      <c r="A53" s="300" t="s">
        <v>732</v>
      </c>
      <c r="B53" s="300" t="s">
        <v>733</v>
      </c>
      <c r="C53" s="135">
        <v>32153.24</v>
      </c>
      <c r="D53" s="228">
        <f t="shared" si="0"/>
        <v>4.7884908827064296E-4</v>
      </c>
      <c r="E53" s="227"/>
    </row>
    <row r="54" spans="1:5" ht="90" x14ac:dyDescent="0.2">
      <c r="A54" s="310" t="s">
        <v>734</v>
      </c>
      <c r="B54" s="310" t="s">
        <v>735</v>
      </c>
      <c r="C54" s="135">
        <v>13842630.58</v>
      </c>
      <c r="D54" s="228">
        <f t="shared" si="0"/>
        <v>0.20615437301187442</v>
      </c>
      <c r="E54" s="227" t="s">
        <v>736</v>
      </c>
    </row>
    <row r="55" spans="1:5" x14ac:dyDescent="0.2">
      <c r="A55" s="300" t="s">
        <v>737</v>
      </c>
      <c r="B55" s="300" t="s">
        <v>738</v>
      </c>
      <c r="C55" s="135">
        <v>0</v>
      </c>
      <c r="D55" s="228">
        <f t="shared" si="0"/>
        <v>0</v>
      </c>
      <c r="E55" s="227"/>
    </row>
    <row r="56" spans="1:5" x14ac:dyDescent="0.2">
      <c r="A56" s="300" t="s">
        <v>739</v>
      </c>
      <c r="B56" s="300" t="s">
        <v>740</v>
      </c>
      <c r="C56" s="135">
        <v>10288.780000000001</v>
      </c>
      <c r="D56" s="228">
        <f t="shared" si="0"/>
        <v>1.5322788379700539E-4</v>
      </c>
      <c r="E56" s="227"/>
    </row>
    <row r="57" spans="1:5" x14ac:dyDescent="0.2">
      <c r="A57" s="300" t="s">
        <v>741</v>
      </c>
      <c r="B57" s="300" t="s">
        <v>742</v>
      </c>
      <c r="C57" s="135">
        <v>200886.44</v>
      </c>
      <c r="D57" s="228">
        <f t="shared" si="0"/>
        <v>2.9917448020770291E-3</v>
      </c>
      <c r="E57" s="227"/>
    </row>
    <row r="58" spans="1:5" x14ac:dyDescent="0.2">
      <c r="A58" s="300" t="s">
        <v>743</v>
      </c>
      <c r="B58" s="300" t="s">
        <v>744</v>
      </c>
      <c r="C58" s="135">
        <v>198243.25</v>
      </c>
      <c r="D58" s="228">
        <f t="shared" si="0"/>
        <v>2.9523805227189897E-3</v>
      </c>
      <c r="E58" s="227"/>
    </row>
    <row r="59" spans="1:5" x14ac:dyDescent="0.2">
      <c r="A59" s="300" t="s">
        <v>745</v>
      </c>
      <c r="B59" s="300" t="s">
        <v>746</v>
      </c>
      <c r="C59" s="135">
        <v>59146.33</v>
      </c>
      <c r="D59" s="228">
        <f t="shared" si="0"/>
        <v>8.8084952543054994E-4</v>
      </c>
      <c r="E59" s="227"/>
    </row>
    <row r="60" spans="1:5" x14ac:dyDescent="0.2">
      <c r="A60" s="300" t="s">
        <v>747</v>
      </c>
      <c r="B60" s="300" t="s">
        <v>748</v>
      </c>
      <c r="C60" s="135">
        <v>21159.119999999999</v>
      </c>
      <c r="D60" s="228">
        <f t="shared" si="0"/>
        <v>3.151167758088804E-4</v>
      </c>
      <c r="E60" s="227"/>
    </row>
    <row r="61" spans="1:5" x14ac:dyDescent="0.2">
      <c r="A61" s="300" t="s">
        <v>749</v>
      </c>
      <c r="B61" s="300" t="s">
        <v>750</v>
      </c>
      <c r="C61" s="135">
        <v>7613.14</v>
      </c>
      <c r="D61" s="228">
        <f t="shared" si="0"/>
        <v>1.1338033578814336E-4</v>
      </c>
      <c r="E61" s="227"/>
    </row>
    <row r="62" spans="1:5" x14ac:dyDescent="0.2">
      <c r="A62" s="300" t="s">
        <v>751</v>
      </c>
      <c r="B62" s="300" t="s">
        <v>752</v>
      </c>
      <c r="C62" s="135">
        <v>326133.31</v>
      </c>
      <c r="D62" s="228">
        <f t="shared" si="0"/>
        <v>4.8570109310348492E-3</v>
      </c>
      <c r="E62" s="227"/>
    </row>
    <row r="63" spans="1:5" x14ac:dyDescent="0.2">
      <c r="A63" s="300" t="s">
        <v>753</v>
      </c>
      <c r="B63" s="300" t="s">
        <v>754</v>
      </c>
      <c r="C63" s="135">
        <v>45360</v>
      </c>
      <c r="D63" s="228">
        <f t="shared" si="0"/>
        <v>6.7553362099609133E-4</v>
      </c>
      <c r="E63" s="227"/>
    </row>
    <row r="64" spans="1:5" x14ac:dyDescent="0.2">
      <c r="A64" s="300" t="s">
        <v>755</v>
      </c>
      <c r="B64" s="300" t="s">
        <v>756</v>
      </c>
      <c r="C64" s="135">
        <v>441308.22</v>
      </c>
      <c r="D64" s="228">
        <f t="shared" si="0"/>
        <v>6.5722782149898514E-3</v>
      </c>
      <c r="E64" s="227"/>
    </row>
    <row r="65" spans="1:5" x14ac:dyDescent="0.2">
      <c r="A65" s="300" t="s">
        <v>757</v>
      </c>
      <c r="B65" s="300" t="s">
        <v>758</v>
      </c>
      <c r="C65" s="135">
        <v>212690</v>
      </c>
      <c r="D65" s="228">
        <f t="shared" si="0"/>
        <v>3.1675318749924751E-3</v>
      </c>
      <c r="E65" s="227"/>
    </row>
    <row r="66" spans="1:5" x14ac:dyDescent="0.2">
      <c r="A66" s="300" t="s">
        <v>759</v>
      </c>
      <c r="B66" s="300" t="s">
        <v>760</v>
      </c>
      <c r="C66" s="135">
        <v>2365</v>
      </c>
      <c r="D66" s="228">
        <f t="shared" si="0"/>
        <v>3.5221274551493736E-5</v>
      </c>
      <c r="E66" s="227"/>
    </row>
    <row r="67" spans="1:5" x14ac:dyDescent="0.2">
      <c r="A67" s="300" t="s">
        <v>761</v>
      </c>
      <c r="B67" s="300" t="s">
        <v>762</v>
      </c>
      <c r="C67" s="135">
        <v>320347.52000000002</v>
      </c>
      <c r="D67" s="228">
        <f t="shared" si="0"/>
        <v>4.7708448007653835E-3</v>
      </c>
      <c r="E67" s="227"/>
    </row>
    <row r="68" spans="1:5" x14ac:dyDescent="0.2">
      <c r="A68" s="300" t="s">
        <v>763</v>
      </c>
      <c r="B68" s="300" t="s">
        <v>764</v>
      </c>
      <c r="C68" s="135">
        <v>104996</v>
      </c>
      <c r="D68" s="228">
        <f t="shared" si="0"/>
        <v>1.5636756629211993E-3</v>
      </c>
      <c r="E68" s="227"/>
    </row>
    <row r="69" spans="1:5" x14ac:dyDescent="0.2">
      <c r="A69" s="300" t="s">
        <v>765</v>
      </c>
      <c r="B69" s="300" t="s">
        <v>766</v>
      </c>
      <c r="C69" s="135">
        <v>783522.86</v>
      </c>
      <c r="D69" s="228">
        <f t="shared" si="0"/>
        <v>1.1668783834854795E-2</v>
      </c>
      <c r="E69" s="227"/>
    </row>
    <row r="70" spans="1:5" x14ac:dyDescent="0.2">
      <c r="A70" s="300" t="s">
        <v>767</v>
      </c>
      <c r="B70" s="300" t="s">
        <v>768</v>
      </c>
      <c r="C70" s="135">
        <v>114001.92</v>
      </c>
      <c r="D70" s="228">
        <f t="shared" si="0"/>
        <v>1.6977982764132876E-3</v>
      </c>
      <c r="E70" s="227"/>
    </row>
    <row r="71" spans="1:5" x14ac:dyDescent="0.2">
      <c r="A71" s="300" t="s">
        <v>769</v>
      </c>
      <c r="B71" s="300" t="s">
        <v>770</v>
      </c>
      <c r="C71" s="135">
        <v>593518.34</v>
      </c>
      <c r="D71" s="228">
        <f t="shared" si="0"/>
        <v>8.8391003824468527E-3</v>
      </c>
      <c r="E71" s="227"/>
    </row>
    <row r="72" spans="1:5" x14ac:dyDescent="0.2">
      <c r="A72" s="300" t="s">
        <v>771</v>
      </c>
      <c r="B72" s="300" t="s">
        <v>772</v>
      </c>
      <c r="C72" s="135">
        <v>0</v>
      </c>
      <c r="D72" s="228">
        <f t="shared" ref="D72:D126" si="1">C72/$C$127</f>
        <v>0</v>
      </c>
      <c r="E72" s="227"/>
    </row>
    <row r="73" spans="1:5" x14ac:dyDescent="0.2">
      <c r="A73" s="300" t="s">
        <v>773</v>
      </c>
      <c r="B73" s="300" t="s">
        <v>774</v>
      </c>
      <c r="C73" s="135">
        <v>167740</v>
      </c>
      <c r="D73" s="228">
        <f t="shared" si="1"/>
        <v>2.4981042677664099E-3</v>
      </c>
      <c r="E73" s="227"/>
    </row>
    <row r="74" spans="1:5" x14ac:dyDescent="0.2">
      <c r="A74" s="300" t="s">
        <v>775</v>
      </c>
      <c r="B74" s="300" t="s">
        <v>776</v>
      </c>
      <c r="C74" s="135">
        <v>109008.5</v>
      </c>
      <c r="D74" s="228">
        <f t="shared" si="1"/>
        <v>1.6234326879266407E-3</v>
      </c>
      <c r="E74" s="227"/>
    </row>
    <row r="75" spans="1:5" x14ac:dyDescent="0.2">
      <c r="A75" s="300" t="s">
        <v>777</v>
      </c>
      <c r="B75" s="300" t="s">
        <v>778</v>
      </c>
      <c r="C75" s="135">
        <v>177636.82</v>
      </c>
      <c r="D75" s="228">
        <f t="shared" si="1"/>
        <v>2.6454948023992703E-3</v>
      </c>
      <c r="E75" s="227"/>
    </row>
    <row r="76" spans="1:5" x14ac:dyDescent="0.2">
      <c r="A76" s="300" t="s">
        <v>779</v>
      </c>
      <c r="B76" s="300" t="s">
        <v>780</v>
      </c>
      <c r="C76" s="135">
        <v>520763.82</v>
      </c>
      <c r="D76" s="228">
        <f t="shared" si="1"/>
        <v>7.7555879411013388E-3</v>
      </c>
      <c r="E76" s="227"/>
    </row>
    <row r="77" spans="1:5" x14ac:dyDescent="0.2">
      <c r="A77" s="300" t="s">
        <v>781</v>
      </c>
      <c r="B77" s="300" t="s">
        <v>782</v>
      </c>
      <c r="C77" s="135">
        <v>281689.65999999997</v>
      </c>
      <c r="D77" s="228">
        <f t="shared" si="1"/>
        <v>4.1951242508147663E-3</v>
      </c>
      <c r="E77" s="227"/>
    </row>
    <row r="78" spans="1:5" x14ac:dyDescent="0.2">
      <c r="A78" s="300" t="s">
        <v>783</v>
      </c>
      <c r="B78" s="300" t="s">
        <v>784</v>
      </c>
      <c r="C78" s="135">
        <v>0</v>
      </c>
      <c r="D78" s="228">
        <f t="shared" si="1"/>
        <v>0</v>
      </c>
      <c r="E78" s="227"/>
    </row>
    <row r="79" spans="1:5" x14ac:dyDescent="0.2">
      <c r="A79" s="309" t="s">
        <v>785</v>
      </c>
      <c r="B79" s="309" t="s">
        <v>786</v>
      </c>
      <c r="C79" s="308">
        <v>295881.59999999998</v>
      </c>
      <c r="D79" s="228">
        <f t="shared" si="1"/>
        <v>4.4064807899937631E-3</v>
      </c>
      <c r="E79" s="227"/>
    </row>
    <row r="80" spans="1:5" x14ac:dyDescent="0.2">
      <c r="A80" s="300" t="s">
        <v>787</v>
      </c>
      <c r="B80" s="300" t="s">
        <v>788</v>
      </c>
      <c r="C80" s="135">
        <v>2640</v>
      </c>
      <c r="D80" s="228">
        <f t="shared" si="1"/>
        <v>3.9316771592365102E-5</v>
      </c>
      <c r="E80" s="227"/>
    </row>
    <row r="81" spans="1:5" x14ac:dyDescent="0.2">
      <c r="A81" s="300" t="s">
        <v>789</v>
      </c>
      <c r="B81" s="300" t="s">
        <v>790</v>
      </c>
      <c r="C81" s="135">
        <v>146434.09</v>
      </c>
      <c r="D81" s="228">
        <f t="shared" si="1"/>
        <v>2.1808013901006948E-3</v>
      </c>
      <c r="E81" s="227"/>
    </row>
    <row r="82" spans="1:5" x14ac:dyDescent="0.2">
      <c r="A82" s="300" t="s">
        <v>791</v>
      </c>
      <c r="B82" s="300" t="s">
        <v>792</v>
      </c>
      <c r="C82" s="135">
        <v>433316.36</v>
      </c>
      <c r="D82" s="228">
        <f t="shared" si="1"/>
        <v>6.4532577096041857E-3</v>
      </c>
      <c r="E82" s="227"/>
    </row>
    <row r="83" spans="1:5" x14ac:dyDescent="0.2">
      <c r="A83" s="300" t="s">
        <v>793</v>
      </c>
      <c r="B83" s="300" t="s">
        <v>794</v>
      </c>
      <c r="C83" s="135">
        <v>1344071.71</v>
      </c>
      <c r="D83" s="228">
        <f t="shared" si="1"/>
        <v>2.0016878949177874E-2</v>
      </c>
      <c r="E83" s="227"/>
    </row>
    <row r="84" spans="1:5" x14ac:dyDescent="0.2">
      <c r="A84" s="300" t="s">
        <v>795</v>
      </c>
      <c r="B84" s="300" t="s">
        <v>796</v>
      </c>
      <c r="C84" s="135">
        <v>125568</v>
      </c>
      <c r="D84" s="228">
        <f t="shared" si="1"/>
        <v>1.870048627011402E-3</v>
      </c>
      <c r="E84" s="227"/>
    </row>
    <row r="85" spans="1:5" x14ac:dyDescent="0.2">
      <c r="A85" s="300" t="s">
        <v>797</v>
      </c>
      <c r="B85" s="300" t="s">
        <v>798</v>
      </c>
      <c r="C85" s="135">
        <v>27810</v>
      </c>
      <c r="D85" s="228">
        <f t="shared" si="1"/>
        <v>4.1416644620593694E-4</v>
      </c>
      <c r="E85" s="227"/>
    </row>
    <row r="86" spans="1:5" x14ac:dyDescent="0.2">
      <c r="A86" s="300" t="s">
        <v>799</v>
      </c>
      <c r="B86" s="300" t="s">
        <v>800</v>
      </c>
      <c r="C86" s="135">
        <v>525210.29</v>
      </c>
      <c r="D86" s="228">
        <f t="shared" si="1"/>
        <v>7.8218079582916059E-3</v>
      </c>
      <c r="E86" s="227"/>
    </row>
    <row r="87" spans="1:5" x14ac:dyDescent="0.2">
      <c r="A87" s="300" t="s">
        <v>801</v>
      </c>
      <c r="B87" s="309" t="s">
        <v>802</v>
      </c>
      <c r="C87" s="308">
        <v>107529.52</v>
      </c>
      <c r="D87" s="228">
        <f t="shared" si="1"/>
        <v>1.6014066580593391E-3</v>
      </c>
      <c r="E87" s="227"/>
    </row>
    <row r="88" spans="1:5" x14ac:dyDescent="0.2">
      <c r="A88" s="300" t="s">
        <v>803</v>
      </c>
      <c r="B88" s="309" t="s">
        <v>804</v>
      </c>
      <c r="C88" s="135">
        <v>0</v>
      </c>
      <c r="D88" s="228">
        <f t="shared" si="1"/>
        <v>0</v>
      </c>
      <c r="E88" s="227"/>
    </row>
    <row r="89" spans="1:5" x14ac:dyDescent="0.2">
      <c r="A89" s="300" t="s">
        <v>805</v>
      </c>
      <c r="B89" s="309" t="s">
        <v>806</v>
      </c>
      <c r="C89" s="135">
        <v>12900</v>
      </c>
      <c r="D89" s="228">
        <f t="shared" si="1"/>
        <v>1.9211604300814765E-4</v>
      </c>
      <c r="E89" s="227"/>
    </row>
    <row r="90" spans="1:5" x14ac:dyDescent="0.2">
      <c r="A90" s="300" t="s">
        <v>807</v>
      </c>
      <c r="B90" s="309" t="s">
        <v>808</v>
      </c>
      <c r="C90" s="135">
        <v>37769</v>
      </c>
      <c r="D90" s="228">
        <f t="shared" si="1"/>
        <v>5.6248300995152942E-4</v>
      </c>
      <c r="E90" s="227"/>
    </row>
    <row r="91" spans="1:5" x14ac:dyDescent="0.2">
      <c r="A91" s="300" t="s">
        <v>809</v>
      </c>
      <c r="B91" s="309" t="s">
        <v>810</v>
      </c>
      <c r="C91" s="135">
        <v>1273.26</v>
      </c>
      <c r="D91" s="228">
        <f t="shared" si="1"/>
        <v>1.8962300226399543E-5</v>
      </c>
      <c r="E91" s="227"/>
    </row>
    <row r="92" spans="1:5" x14ac:dyDescent="0.2">
      <c r="A92" s="300" t="s">
        <v>811</v>
      </c>
      <c r="B92" s="309" t="s">
        <v>812</v>
      </c>
      <c r="C92" s="135">
        <v>193804.27</v>
      </c>
      <c r="D92" s="228">
        <f t="shared" si="1"/>
        <v>2.8862720519754002E-3</v>
      </c>
      <c r="E92" s="227"/>
    </row>
    <row r="93" spans="1:5" x14ac:dyDescent="0.2">
      <c r="A93" s="300" t="s">
        <v>813</v>
      </c>
      <c r="B93" s="300" t="s">
        <v>814</v>
      </c>
      <c r="C93" s="135">
        <v>27444.75</v>
      </c>
      <c r="D93" s="228">
        <f t="shared" si="1"/>
        <v>4.0872688149983416E-4</v>
      </c>
      <c r="E93" s="227"/>
    </row>
    <row r="94" spans="1:5" x14ac:dyDescent="0.2">
      <c r="A94" s="300" t="s">
        <v>815</v>
      </c>
      <c r="B94" s="300" t="s">
        <v>816</v>
      </c>
      <c r="C94" s="135">
        <v>8215.5400000000009</v>
      </c>
      <c r="D94" s="228">
        <f t="shared" si="1"/>
        <v>1.223517082151285E-4</v>
      </c>
      <c r="E94" s="227"/>
    </row>
    <row r="95" spans="1:5" x14ac:dyDescent="0.2">
      <c r="A95" s="300" t="s">
        <v>817</v>
      </c>
      <c r="B95" s="300" t="s">
        <v>818</v>
      </c>
      <c r="C95" s="135">
        <v>256824.09</v>
      </c>
      <c r="D95" s="228">
        <f t="shared" si="1"/>
        <v>3.8248083658890221E-3</v>
      </c>
      <c r="E95" s="227"/>
    </row>
    <row r="96" spans="1:5" x14ac:dyDescent="0.2">
      <c r="A96" s="300" t="s">
        <v>819</v>
      </c>
      <c r="B96" s="300" t="s">
        <v>820</v>
      </c>
      <c r="C96" s="135">
        <v>64450</v>
      </c>
      <c r="D96" s="228">
        <f t="shared" si="1"/>
        <v>9.5983557921512533E-4</v>
      </c>
      <c r="E96" s="227"/>
    </row>
    <row r="97" spans="1:5" x14ac:dyDescent="0.2">
      <c r="A97" s="300" t="s">
        <v>821</v>
      </c>
      <c r="B97" s="300" t="s">
        <v>822</v>
      </c>
      <c r="C97" s="135">
        <v>15797.35</v>
      </c>
      <c r="D97" s="228">
        <f t="shared" si="1"/>
        <v>2.3526545519494277E-4</v>
      </c>
      <c r="E97" s="227"/>
    </row>
    <row r="98" spans="1:5" x14ac:dyDescent="0.2">
      <c r="A98" s="300" t="s">
        <v>823</v>
      </c>
      <c r="B98" s="300" t="s">
        <v>824</v>
      </c>
      <c r="C98" s="135">
        <v>2760094.91</v>
      </c>
      <c r="D98" s="228">
        <f t="shared" si="1"/>
        <v>4.1105311041560427E-2</v>
      </c>
      <c r="E98" s="227"/>
    </row>
    <row r="99" spans="1:5" x14ac:dyDescent="0.2">
      <c r="A99" s="300" t="s">
        <v>825</v>
      </c>
      <c r="B99" s="300" t="s">
        <v>826</v>
      </c>
      <c r="C99" s="135">
        <v>2703</v>
      </c>
      <c r="D99" s="228">
        <f t="shared" si="1"/>
        <v>4.0255012732637454E-5</v>
      </c>
      <c r="E99" s="227"/>
    </row>
    <row r="100" spans="1:5" x14ac:dyDescent="0.2">
      <c r="A100" s="300" t="s">
        <v>827</v>
      </c>
      <c r="B100" s="300" t="s">
        <v>828</v>
      </c>
      <c r="C100" s="135">
        <v>446059</v>
      </c>
      <c r="D100" s="228">
        <f t="shared" si="1"/>
        <v>6.643030234741964E-3</v>
      </c>
      <c r="E100" s="227"/>
    </row>
    <row r="101" spans="1:5" x14ac:dyDescent="0.2">
      <c r="A101" s="300" t="s">
        <v>829</v>
      </c>
      <c r="B101" s="300" t="s">
        <v>830</v>
      </c>
      <c r="C101" s="135">
        <v>156291.38</v>
      </c>
      <c r="D101" s="228">
        <f t="shared" si="1"/>
        <v>2.3276032156498254E-3</v>
      </c>
      <c r="E101" s="227"/>
    </row>
    <row r="102" spans="1:5" x14ac:dyDescent="0.2">
      <c r="A102" s="300" t="s">
        <v>831</v>
      </c>
      <c r="B102" s="300" t="s">
        <v>832</v>
      </c>
      <c r="C102" s="135">
        <v>2000</v>
      </c>
      <c r="D102" s="228">
        <f t="shared" si="1"/>
        <v>2.9785433024519017E-5</v>
      </c>
      <c r="E102" s="227"/>
    </row>
    <row r="103" spans="1:5" x14ac:dyDescent="0.2">
      <c r="A103" s="300" t="s">
        <v>833</v>
      </c>
      <c r="B103" s="300" t="s">
        <v>834</v>
      </c>
      <c r="C103" s="135">
        <v>6613.23</v>
      </c>
      <c r="D103" s="228">
        <f t="shared" si="1"/>
        <v>9.8488959620369939E-5</v>
      </c>
      <c r="E103" s="227"/>
    </row>
    <row r="104" spans="1:5" x14ac:dyDescent="0.2">
      <c r="A104" s="300" t="s">
        <v>835</v>
      </c>
      <c r="B104" s="300" t="s">
        <v>836</v>
      </c>
      <c r="C104" s="135">
        <v>398170.32</v>
      </c>
      <c r="D104" s="228">
        <f t="shared" si="1"/>
        <v>5.9298376993556527E-3</v>
      </c>
      <c r="E104" s="227"/>
    </row>
    <row r="105" spans="1:5" x14ac:dyDescent="0.2">
      <c r="A105" s="300" t="s">
        <v>837</v>
      </c>
      <c r="B105" s="300" t="s">
        <v>838</v>
      </c>
      <c r="C105" s="135">
        <v>18303.240000000002</v>
      </c>
      <c r="D105" s="228">
        <f t="shared" si="1"/>
        <v>2.7258496457584875E-4</v>
      </c>
      <c r="E105" s="227"/>
    </row>
    <row r="106" spans="1:5" x14ac:dyDescent="0.2">
      <c r="A106" s="300" t="s">
        <v>839</v>
      </c>
      <c r="B106" s="300" t="s">
        <v>410</v>
      </c>
      <c r="C106" s="135">
        <v>551.79</v>
      </c>
      <c r="D106" s="228">
        <f t="shared" si="1"/>
        <v>8.2176520442996737E-6</v>
      </c>
      <c r="E106" s="227"/>
    </row>
    <row r="107" spans="1:5" x14ac:dyDescent="0.2">
      <c r="A107" s="300" t="s">
        <v>840</v>
      </c>
      <c r="B107" s="300" t="s">
        <v>841</v>
      </c>
      <c r="C107" s="135">
        <v>192666.32</v>
      </c>
      <c r="D107" s="228">
        <f t="shared" si="1"/>
        <v>2.8693248852202746E-3</v>
      </c>
      <c r="E107" s="227"/>
    </row>
    <row r="108" spans="1:5" x14ac:dyDescent="0.2">
      <c r="A108" s="300" t="s">
        <v>842</v>
      </c>
      <c r="B108" s="300" t="s">
        <v>843</v>
      </c>
      <c r="C108" s="135">
        <v>2460.66</v>
      </c>
      <c r="D108" s="228">
        <f t="shared" si="1"/>
        <v>3.6645911813056481E-5</v>
      </c>
      <c r="E108" s="227"/>
    </row>
    <row r="109" spans="1:5" x14ac:dyDescent="0.2">
      <c r="A109" s="300" t="s">
        <v>844</v>
      </c>
      <c r="B109" s="300" t="s">
        <v>845</v>
      </c>
      <c r="C109" s="135">
        <v>523.65</v>
      </c>
      <c r="D109" s="228">
        <f t="shared" si="1"/>
        <v>7.7985710016446915E-6</v>
      </c>
      <c r="E109" s="227"/>
    </row>
    <row r="110" spans="1:5" x14ac:dyDescent="0.2">
      <c r="A110" s="300" t="s">
        <v>846</v>
      </c>
      <c r="B110" s="300" t="s">
        <v>847</v>
      </c>
      <c r="C110" s="135">
        <v>1977.05</v>
      </c>
      <c r="D110" s="228">
        <f t="shared" si="1"/>
        <v>2.9443645180562661E-5</v>
      </c>
      <c r="E110" s="227"/>
    </row>
    <row r="111" spans="1:5" x14ac:dyDescent="0.2">
      <c r="A111" s="300" t="s">
        <v>848</v>
      </c>
      <c r="B111" s="300" t="s">
        <v>849</v>
      </c>
      <c r="C111" s="135">
        <v>755.01</v>
      </c>
      <c r="D111" s="228">
        <f t="shared" si="1"/>
        <v>1.1244149893921051E-5</v>
      </c>
      <c r="E111" s="227"/>
    </row>
    <row r="112" spans="1:5" x14ac:dyDescent="0.2">
      <c r="A112" s="300" t="s">
        <v>850</v>
      </c>
      <c r="B112" s="300" t="s">
        <v>851</v>
      </c>
      <c r="C112" s="135">
        <v>199725.06</v>
      </c>
      <c r="D112" s="228">
        <f t="shared" si="1"/>
        <v>2.9744486989740212E-3</v>
      </c>
      <c r="E112" s="227"/>
    </row>
    <row r="113" spans="1:5" x14ac:dyDescent="0.2">
      <c r="A113" s="300" t="s">
        <v>852</v>
      </c>
      <c r="B113" s="300" t="s">
        <v>424</v>
      </c>
      <c r="C113" s="135">
        <v>8181.39</v>
      </c>
      <c r="D113" s="228">
        <f t="shared" si="1"/>
        <v>1.2184312194623483E-4</v>
      </c>
      <c r="E113" s="227"/>
    </row>
    <row r="114" spans="1:5" x14ac:dyDescent="0.2">
      <c r="A114" s="300" t="s">
        <v>853</v>
      </c>
      <c r="B114" s="300" t="s">
        <v>472</v>
      </c>
      <c r="C114" s="135">
        <v>11154.81</v>
      </c>
      <c r="D114" s="228">
        <f t="shared" si="1"/>
        <v>1.6612542307811747E-4</v>
      </c>
      <c r="E114" s="227"/>
    </row>
    <row r="115" spans="1:5" x14ac:dyDescent="0.2">
      <c r="A115" s="300" t="s">
        <v>854</v>
      </c>
      <c r="B115" s="300" t="s">
        <v>855</v>
      </c>
      <c r="C115" s="135">
        <v>201176.58</v>
      </c>
      <c r="D115" s="228">
        <f t="shared" si="1"/>
        <v>2.9960657748458958E-3</v>
      </c>
      <c r="E115" s="227"/>
    </row>
    <row r="116" spans="1:5" x14ac:dyDescent="0.2">
      <c r="A116" s="300" t="s">
        <v>856</v>
      </c>
      <c r="B116" s="300" t="s">
        <v>430</v>
      </c>
      <c r="C116" s="135">
        <v>2223.69</v>
      </c>
      <c r="D116" s="228">
        <f t="shared" si="1"/>
        <v>3.3116784781146344E-5</v>
      </c>
      <c r="E116" s="227" t="s">
        <v>857</v>
      </c>
    </row>
    <row r="117" spans="1:5" x14ac:dyDescent="0.2">
      <c r="A117" s="300" t="s">
        <v>858</v>
      </c>
      <c r="B117" s="300" t="s">
        <v>859</v>
      </c>
      <c r="C117" s="135">
        <v>1737.78</v>
      </c>
      <c r="D117" s="228">
        <f t="shared" si="1"/>
        <v>2.5880264900674329E-5</v>
      </c>
      <c r="E117" s="227"/>
    </row>
    <row r="118" spans="1:5" x14ac:dyDescent="0.2">
      <c r="A118" s="300" t="s">
        <v>860</v>
      </c>
      <c r="B118" s="300" t="s">
        <v>861</v>
      </c>
      <c r="C118" s="135">
        <v>50493.8</v>
      </c>
      <c r="D118" s="228">
        <f t="shared" si="1"/>
        <v>7.5198984902672924E-4</v>
      </c>
      <c r="E118" s="227"/>
    </row>
    <row r="119" spans="1:5" x14ac:dyDescent="0.2">
      <c r="A119" s="300" t="s">
        <v>862</v>
      </c>
      <c r="B119" s="300" t="s">
        <v>481</v>
      </c>
      <c r="C119" s="135">
        <v>634.32000000000005</v>
      </c>
      <c r="D119" s="228">
        <f t="shared" si="1"/>
        <v>9.4467479380564519E-6</v>
      </c>
      <c r="E119" s="227"/>
    </row>
    <row r="120" spans="1:5" x14ac:dyDescent="0.2">
      <c r="A120" s="300" t="s">
        <v>863</v>
      </c>
      <c r="B120" s="300" t="s">
        <v>864</v>
      </c>
      <c r="C120" s="135">
        <v>5692.95</v>
      </c>
      <c r="D120" s="228">
        <f t="shared" si="1"/>
        <v>8.4783490468467765E-5</v>
      </c>
      <c r="E120" s="227"/>
    </row>
    <row r="121" spans="1:5" x14ac:dyDescent="0.2">
      <c r="A121" s="300" t="s">
        <v>865</v>
      </c>
      <c r="B121" s="300" t="s">
        <v>440</v>
      </c>
      <c r="C121" s="135">
        <v>1910.43</v>
      </c>
      <c r="D121" s="228">
        <f t="shared" si="1"/>
        <v>2.8451492406515935E-5</v>
      </c>
      <c r="E121" s="227"/>
    </row>
    <row r="122" spans="1:5" x14ac:dyDescent="0.2">
      <c r="A122" s="300" t="s">
        <v>866</v>
      </c>
      <c r="B122" s="300" t="s">
        <v>867</v>
      </c>
      <c r="C122" s="135">
        <v>14204.97</v>
      </c>
      <c r="D122" s="228">
        <f t="shared" si="1"/>
        <v>2.1155059127515093E-4</v>
      </c>
      <c r="E122" s="227"/>
    </row>
    <row r="123" spans="1:5" x14ac:dyDescent="0.2">
      <c r="A123" s="300" t="s">
        <v>868</v>
      </c>
      <c r="B123" s="300" t="s">
        <v>869</v>
      </c>
      <c r="C123" s="135">
        <v>12227.22</v>
      </c>
      <c r="D123" s="228">
        <f t="shared" si="1"/>
        <v>1.8209652119302971E-4</v>
      </c>
      <c r="E123" s="227"/>
    </row>
    <row r="124" spans="1:5" x14ac:dyDescent="0.2">
      <c r="A124" s="300" t="s">
        <v>870</v>
      </c>
      <c r="B124" s="300" t="s">
        <v>871</v>
      </c>
      <c r="C124" s="135">
        <v>1331.28</v>
      </c>
      <c r="D124" s="228">
        <f t="shared" si="1"/>
        <v>1.9826375638440837E-5</v>
      </c>
      <c r="E124" s="227"/>
    </row>
    <row r="125" spans="1:5" x14ac:dyDescent="0.2">
      <c r="A125" s="300" t="s">
        <v>872</v>
      </c>
      <c r="B125" s="300" t="s">
        <v>873</v>
      </c>
      <c r="C125" s="135">
        <v>277.91000000000003</v>
      </c>
      <c r="D125" s="228">
        <f t="shared" si="1"/>
        <v>4.1388348459220404E-6</v>
      </c>
      <c r="E125" s="227"/>
    </row>
    <row r="126" spans="1:5" x14ac:dyDescent="0.2">
      <c r="A126" s="300" t="s">
        <v>874</v>
      </c>
      <c r="B126" s="300" t="s">
        <v>875</v>
      </c>
      <c r="C126" s="317">
        <v>145664.53</v>
      </c>
      <c r="D126" s="228">
        <f t="shared" si="1"/>
        <v>2.1693405511815206E-3</v>
      </c>
      <c r="E126" s="227"/>
    </row>
    <row r="127" spans="1:5" x14ac:dyDescent="0.2">
      <c r="A127" s="164"/>
      <c r="B127" s="164" t="s">
        <v>228</v>
      </c>
      <c r="C127" s="133">
        <f>SUM(C8:C126)</f>
        <v>67146917.029999986</v>
      </c>
      <c r="D127" s="318">
        <f>SUM(D8:D126)</f>
        <v>1</v>
      </c>
      <c r="E127" s="192"/>
    </row>
  </sheetData>
  <dataValidations count="5">
    <dataValidation allowBlank="1" showInputMessage="1" showErrorMessage="1" prompt="Saldo final de la Información Financiera Trimestral que se presenta (trimestral: 1er, 2do, 3ro. o 4to.)." sqref="C7:C9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:E8"/>
    <dataValidation allowBlank="1" showInputMessage="1" showErrorMessage="1" prompt="Corresponde al nombre o descripción de la cuenta de acuerdo al Plan de Cuentas emitido por el CONAC." sqref="B7:B9"/>
    <dataValidation allowBlank="1" showInputMessage="1" showErrorMessage="1" prompt="Porcentaje que representa el gasto con respecto del total ejercido." sqref="D7"/>
  </dataValidations>
  <pageMargins left="0.70866141732283472" right="0.70866141732283472" top="0.28999999999999998" bottom="0.37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zoomScaleSheetLayoutView="90" workbookViewId="0">
      <selection activeCell="G31" sqref="G31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38" customWidth="1"/>
    <col min="6" max="6" width="14.7109375" style="7" customWidth="1"/>
    <col min="7" max="16384" width="11.42578125" style="7"/>
  </cols>
  <sheetData>
    <row r="1" spans="1:6" s="61" customFormat="1" x14ac:dyDescent="0.2">
      <c r="A1" s="3" t="s">
        <v>42</v>
      </c>
      <c r="B1" s="3"/>
      <c r="C1" s="130"/>
      <c r="D1" s="122"/>
      <c r="E1" s="4"/>
      <c r="F1" s="5"/>
    </row>
    <row r="2" spans="1:6" s="61" customFormat="1" x14ac:dyDescent="0.2">
      <c r="A2" s="3" t="s">
        <v>94</v>
      </c>
      <c r="B2" s="3"/>
      <c r="C2" s="130"/>
      <c r="D2" s="122"/>
      <c r="E2" s="4"/>
    </row>
    <row r="3" spans="1:6" s="61" customFormat="1" x14ac:dyDescent="0.2">
      <c r="C3" s="6"/>
      <c r="D3" s="122"/>
      <c r="E3" s="4"/>
    </row>
    <row r="4" spans="1:6" s="61" customFormat="1" x14ac:dyDescent="0.2">
      <c r="C4" s="6"/>
      <c r="D4" s="122"/>
      <c r="E4" s="4"/>
    </row>
    <row r="5" spans="1:6" s="61" customFormat="1" ht="11.25" customHeight="1" x14ac:dyDescent="0.2">
      <c r="A5" s="98" t="s">
        <v>319</v>
      </c>
      <c r="B5" s="111"/>
      <c r="C5" s="6"/>
      <c r="D5" s="130"/>
      <c r="E5" s="321" t="s">
        <v>111</v>
      </c>
    </row>
    <row r="6" spans="1:6" s="61" customFormat="1" x14ac:dyDescent="0.2">
      <c r="A6" s="132"/>
      <c r="B6" s="132"/>
      <c r="C6" s="131"/>
      <c r="D6" s="3"/>
      <c r="E6" s="130"/>
      <c r="F6" s="3"/>
    </row>
    <row r="7" spans="1:6" ht="15" customHeight="1" x14ac:dyDescent="0.2">
      <c r="A7" s="109" t="s">
        <v>44</v>
      </c>
      <c r="B7" s="108" t="s">
        <v>45</v>
      </c>
      <c r="C7" s="106" t="s">
        <v>110</v>
      </c>
      <c r="D7" s="107" t="s">
        <v>109</v>
      </c>
      <c r="E7" s="106" t="s">
        <v>108</v>
      </c>
    </row>
    <row r="8" spans="1:6" ht="11.25" customHeight="1" x14ac:dyDescent="0.2">
      <c r="A8" s="300" t="s">
        <v>320</v>
      </c>
      <c r="B8" s="300" t="s">
        <v>321</v>
      </c>
      <c r="C8" s="301">
        <v>17804557.59</v>
      </c>
      <c r="D8" s="128" t="s">
        <v>322</v>
      </c>
      <c r="E8" s="103"/>
    </row>
    <row r="9" spans="1:6" ht="11.25" customHeight="1" x14ac:dyDescent="0.2">
      <c r="A9" s="300" t="s">
        <v>323</v>
      </c>
      <c r="B9" s="300" t="s">
        <v>324</v>
      </c>
      <c r="C9" s="301">
        <v>2394318.06</v>
      </c>
      <c r="D9" s="128" t="s">
        <v>322</v>
      </c>
      <c r="E9" s="103"/>
    </row>
    <row r="10" spans="1:6" ht="11.25" customHeight="1" x14ac:dyDescent="0.2">
      <c r="A10" s="104" t="s">
        <v>972</v>
      </c>
      <c r="B10" s="104" t="s">
        <v>973</v>
      </c>
      <c r="C10" s="103">
        <v>4341975.2699999996</v>
      </c>
      <c r="D10" s="128" t="s">
        <v>322</v>
      </c>
      <c r="E10" s="103"/>
    </row>
    <row r="11" spans="1:6" x14ac:dyDescent="0.2">
      <c r="A11" s="104"/>
      <c r="B11" s="104"/>
      <c r="C11" s="103"/>
      <c r="D11" s="128"/>
      <c r="E11" s="103"/>
    </row>
    <row r="12" spans="1:6" x14ac:dyDescent="0.2">
      <c r="A12" s="129"/>
      <c r="B12" s="129"/>
      <c r="C12" s="127"/>
      <c r="D12" s="128"/>
      <c r="E12" s="127"/>
    </row>
    <row r="13" spans="1:6" x14ac:dyDescent="0.2">
      <c r="A13" s="126"/>
      <c r="B13" s="126" t="s">
        <v>117</v>
      </c>
      <c r="C13" s="113">
        <f>SUM(C8:C12)</f>
        <v>24540850.919999998</v>
      </c>
      <c r="D13" s="125"/>
      <c r="E13" s="113"/>
    </row>
    <row r="14" spans="1:6" x14ac:dyDescent="0.2">
      <c r="A14" s="124"/>
      <c r="B14" s="124"/>
      <c r="C14" s="123"/>
      <c r="D14" s="124"/>
      <c r="E14" s="123"/>
    </row>
    <row r="15" spans="1:6" x14ac:dyDescent="0.2">
      <c r="A15" s="124"/>
      <c r="B15" s="124"/>
      <c r="C15" s="123"/>
      <c r="D15" s="124"/>
      <c r="E15" s="123"/>
    </row>
    <row r="16" spans="1:6" ht="11.25" customHeight="1" x14ac:dyDescent="0.2">
      <c r="A16" s="98" t="s">
        <v>116</v>
      </c>
      <c r="B16" s="111"/>
      <c r="C16" s="110"/>
      <c r="D16" s="321" t="s">
        <v>111</v>
      </c>
    </row>
    <row r="17" spans="1:6" x14ac:dyDescent="0.2">
      <c r="A17" s="61"/>
      <c r="B17" s="61"/>
      <c r="C17" s="6"/>
      <c r="D17" s="122"/>
      <c r="E17" s="4"/>
      <c r="F17" s="61"/>
    </row>
    <row r="18" spans="1:6" ht="15" customHeight="1" x14ac:dyDescent="0.2">
      <c r="A18" s="109" t="s">
        <v>44</v>
      </c>
      <c r="B18" s="108" t="s">
        <v>45</v>
      </c>
      <c r="C18" s="106" t="s">
        <v>110</v>
      </c>
      <c r="D18" s="107" t="s">
        <v>109</v>
      </c>
      <c r="E18" s="121"/>
    </row>
    <row r="19" spans="1:6" ht="11.25" customHeight="1" x14ac:dyDescent="0.2">
      <c r="A19" s="119"/>
      <c r="B19" s="118"/>
      <c r="C19" s="117"/>
      <c r="D19" s="103"/>
      <c r="E19" s="9"/>
    </row>
    <row r="20" spans="1:6" ht="11.25" customHeight="1" x14ac:dyDescent="0.2">
      <c r="A20" s="119"/>
      <c r="B20" s="118"/>
      <c r="C20" s="117"/>
      <c r="D20" s="103"/>
      <c r="E20" s="9"/>
    </row>
    <row r="21" spans="1:6" ht="11.25" customHeight="1" x14ac:dyDescent="0.2">
      <c r="A21" s="119"/>
      <c r="B21" s="118"/>
      <c r="C21" s="117"/>
      <c r="D21" s="103"/>
      <c r="E21" s="9"/>
    </row>
    <row r="22" spans="1:6" ht="11.25" customHeight="1" x14ac:dyDescent="0.2">
      <c r="A22" s="119"/>
      <c r="B22" s="118"/>
      <c r="C22" s="117"/>
      <c r="D22" s="103"/>
      <c r="E22" s="9"/>
    </row>
    <row r="23" spans="1:6" ht="11.25" customHeight="1" x14ac:dyDescent="0.2">
      <c r="A23" s="119"/>
      <c r="B23" s="118"/>
      <c r="C23" s="117"/>
      <c r="D23" s="103"/>
      <c r="E23" s="9"/>
    </row>
    <row r="24" spans="1:6" ht="11.25" customHeight="1" x14ac:dyDescent="0.2">
      <c r="A24" s="119"/>
      <c r="B24" s="118"/>
      <c r="C24" s="117"/>
      <c r="D24" s="103"/>
      <c r="E24" s="9"/>
    </row>
    <row r="25" spans="1:6" ht="11.25" customHeight="1" x14ac:dyDescent="0.2">
      <c r="A25" s="119"/>
      <c r="B25" s="118"/>
      <c r="C25" s="117"/>
      <c r="D25" s="103"/>
      <c r="E25" s="9"/>
    </row>
    <row r="26" spans="1:6" ht="11.25" customHeight="1" x14ac:dyDescent="0.2">
      <c r="A26" s="119"/>
      <c r="B26" s="118"/>
      <c r="C26" s="117"/>
      <c r="D26" s="103"/>
      <c r="E26" s="9"/>
    </row>
    <row r="27" spans="1:6" ht="11.25" customHeight="1" x14ac:dyDescent="0.2">
      <c r="A27" s="119"/>
      <c r="B27" s="118"/>
      <c r="C27" s="117"/>
      <c r="D27" s="103"/>
      <c r="E27" s="9"/>
    </row>
    <row r="28" spans="1:6" ht="11.25" customHeight="1" x14ac:dyDescent="0.2">
      <c r="A28" s="119"/>
      <c r="B28" s="118"/>
      <c r="C28" s="117"/>
      <c r="D28" s="103"/>
      <c r="E28" s="9"/>
    </row>
    <row r="29" spans="1:6" ht="11.25" customHeight="1" x14ac:dyDescent="0.2">
      <c r="A29" s="119"/>
      <c r="B29" s="118"/>
      <c r="C29" s="117"/>
      <c r="D29" s="103"/>
      <c r="E29" s="9"/>
    </row>
    <row r="30" spans="1:6" ht="11.25" customHeight="1" x14ac:dyDescent="0.2">
      <c r="A30" s="119"/>
      <c r="B30" s="118"/>
      <c r="C30" s="117"/>
      <c r="D30" s="103"/>
      <c r="E30" s="9"/>
    </row>
    <row r="31" spans="1:6" ht="11.25" customHeight="1" x14ac:dyDescent="0.2">
      <c r="A31" s="119"/>
      <c r="B31" s="118"/>
      <c r="C31" s="117"/>
      <c r="D31" s="103"/>
      <c r="E31" s="9"/>
    </row>
    <row r="32" spans="1:6" ht="11.25" customHeight="1" x14ac:dyDescent="0.2">
      <c r="A32" s="119"/>
      <c r="B32" s="118"/>
      <c r="C32" s="117"/>
      <c r="D32" s="103"/>
      <c r="E32" s="9"/>
    </row>
    <row r="33" spans="1:6" ht="11.25" customHeight="1" x14ac:dyDescent="0.2">
      <c r="A33" s="119"/>
      <c r="B33" s="118"/>
      <c r="C33" s="117"/>
      <c r="D33" s="103"/>
      <c r="E33" s="9"/>
    </row>
    <row r="34" spans="1:6" ht="11.25" customHeight="1" x14ac:dyDescent="0.2">
      <c r="A34" s="119"/>
      <c r="B34" s="118"/>
      <c r="C34" s="117"/>
      <c r="D34" s="103"/>
      <c r="E34" s="9"/>
    </row>
    <row r="35" spans="1:6" ht="11.25" customHeight="1" x14ac:dyDescent="0.2">
      <c r="A35" s="119"/>
      <c r="B35" s="118"/>
      <c r="C35" s="117"/>
      <c r="D35" s="103"/>
      <c r="E35" s="9"/>
    </row>
    <row r="36" spans="1:6" ht="11.25" customHeight="1" x14ac:dyDescent="0.2">
      <c r="A36" s="119"/>
      <c r="B36" s="118"/>
      <c r="C36" s="117"/>
      <c r="D36" s="103"/>
      <c r="E36" s="9"/>
    </row>
    <row r="37" spans="1:6" ht="11.25" customHeight="1" x14ac:dyDescent="0.2">
      <c r="A37" s="119"/>
      <c r="B37" s="118"/>
      <c r="C37" s="117"/>
      <c r="D37" s="103"/>
      <c r="E37" s="9"/>
    </row>
    <row r="38" spans="1:6" ht="11.25" customHeight="1" x14ac:dyDescent="0.2">
      <c r="A38" s="119"/>
      <c r="B38" s="118"/>
      <c r="C38" s="117"/>
      <c r="D38" s="103"/>
      <c r="E38" s="9"/>
    </row>
    <row r="39" spans="1:6" ht="11.25" customHeight="1" x14ac:dyDescent="0.2">
      <c r="A39" s="119"/>
      <c r="B39" s="118"/>
      <c r="C39" s="117"/>
      <c r="D39" s="103"/>
      <c r="E39" s="9"/>
    </row>
    <row r="40" spans="1:6" ht="11.25" customHeight="1" x14ac:dyDescent="0.2">
      <c r="A40" s="119"/>
      <c r="B40" s="118"/>
      <c r="C40" s="117"/>
      <c r="D40" s="103"/>
      <c r="E40" s="9"/>
    </row>
    <row r="41" spans="1:6" ht="11.25" customHeight="1" x14ac:dyDescent="0.2">
      <c r="A41" s="119"/>
      <c r="B41" s="118"/>
      <c r="C41" s="117"/>
      <c r="D41" s="103"/>
      <c r="E41" s="9"/>
    </row>
    <row r="42" spans="1:6" ht="11.25" customHeight="1" x14ac:dyDescent="0.2">
      <c r="A42" s="119"/>
      <c r="B42" s="118"/>
      <c r="C42" s="117"/>
      <c r="D42" s="103"/>
      <c r="E42" s="9"/>
    </row>
    <row r="43" spans="1:6" ht="11.25" customHeight="1" x14ac:dyDescent="0.2">
      <c r="A43" s="119"/>
      <c r="B43" s="118"/>
      <c r="C43" s="117"/>
      <c r="D43" s="103"/>
      <c r="E43" s="9"/>
    </row>
    <row r="44" spans="1:6" x14ac:dyDescent="0.2">
      <c r="A44" s="116"/>
      <c r="B44" s="116" t="s">
        <v>115</v>
      </c>
      <c r="C44" s="115">
        <f>SUM(C19:C43)</f>
        <v>0</v>
      </c>
      <c r="D44" s="120"/>
      <c r="E44" s="10"/>
    </row>
    <row r="45" spans="1:6" x14ac:dyDescent="0.2">
      <c r="A45" s="37"/>
      <c r="B45" s="37"/>
      <c r="C45" s="112"/>
      <c r="D45" s="37"/>
      <c r="E45" s="112"/>
      <c r="F45" s="61"/>
    </row>
    <row r="46" spans="1:6" x14ac:dyDescent="0.2">
      <c r="A46" s="37"/>
      <c r="B46" s="37"/>
      <c r="C46" s="112"/>
      <c r="D46" s="37"/>
      <c r="E46" s="112"/>
      <c r="F46" s="61"/>
    </row>
    <row r="47" spans="1:6" ht="11.25" customHeight="1" x14ac:dyDescent="0.2">
      <c r="A47" s="98" t="s">
        <v>114</v>
      </c>
      <c r="B47" s="111"/>
      <c r="C47" s="110"/>
      <c r="D47" s="61"/>
      <c r="E47" s="321" t="s">
        <v>111</v>
      </c>
    </row>
    <row r="48" spans="1:6" x14ac:dyDescent="0.2">
      <c r="A48" s="61"/>
      <c r="B48" s="61"/>
      <c r="C48" s="6"/>
      <c r="D48" s="61"/>
      <c r="E48" s="6"/>
      <c r="F48" s="61"/>
    </row>
    <row r="49" spans="1:6" ht="15" customHeight="1" x14ac:dyDescent="0.2">
      <c r="A49" s="109" t="s">
        <v>44</v>
      </c>
      <c r="B49" s="108" t="s">
        <v>45</v>
      </c>
      <c r="C49" s="106" t="s">
        <v>110</v>
      </c>
      <c r="D49" s="107" t="s">
        <v>109</v>
      </c>
      <c r="E49" s="106" t="s">
        <v>108</v>
      </c>
      <c r="F49" s="105"/>
    </row>
    <row r="50" spans="1:6" x14ac:dyDescent="0.2">
      <c r="A50" s="119"/>
      <c r="B50" s="118"/>
      <c r="C50" s="117"/>
      <c r="D50" s="117"/>
      <c r="E50" s="103"/>
      <c r="F50" s="9"/>
    </row>
    <row r="51" spans="1:6" x14ac:dyDescent="0.2">
      <c r="A51" s="119"/>
      <c r="B51" s="118"/>
      <c r="C51" s="117"/>
      <c r="D51" s="117"/>
      <c r="E51" s="103"/>
      <c r="F51" s="9"/>
    </row>
    <row r="52" spans="1:6" x14ac:dyDescent="0.2">
      <c r="A52" s="119"/>
      <c r="B52" s="118"/>
      <c r="C52" s="117"/>
      <c r="D52" s="117"/>
      <c r="E52" s="103"/>
      <c r="F52" s="9"/>
    </row>
    <row r="53" spans="1:6" x14ac:dyDescent="0.2">
      <c r="A53" s="119"/>
      <c r="B53" s="118"/>
      <c r="C53" s="117"/>
      <c r="D53" s="117"/>
      <c r="E53" s="103"/>
      <c r="F53" s="9"/>
    </row>
    <row r="54" spans="1:6" x14ac:dyDescent="0.2">
      <c r="A54" s="119"/>
      <c r="B54" s="118"/>
      <c r="C54" s="117"/>
      <c r="D54" s="117"/>
      <c r="E54" s="103"/>
      <c r="F54" s="9"/>
    </row>
    <row r="55" spans="1:6" x14ac:dyDescent="0.2">
      <c r="A55" s="119"/>
      <c r="B55" s="118"/>
      <c r="C55" s="117"/>
      <c r="D55" s="117"/>
      <c r="E55" s="103"/>
      <c r="F55" s="9"/>
    </row>
    <row r="56" spans="1:6" x14ac:dyDescent="0.2">
      <c r="A56" s="119"/>
      <c r="B56" s="118"/>
      <c r="C56" s="117"/>
      <c r="D56" s="117"/>
      <c r="E56" s="103"/>
      <c r="F56" s="9"/>
    </row>
    <row r="57" spans="1:6" x14ac:dyDescent="0.2">
      <c r="A57" s="116"/>
      <c r="B57" s="116" t="s">
        <v>113</v>
      </c>
      <c r="C57" s="115">
        <f>SUM(C50:C56)</f>
        <v>0</v>
      </c>
      <c r="D57" s="114"/>
      <c r="E57" s="113"/>
      <c r="F57" s="10"/>
    </row>
    <row r="58" spans="1:6" x14ac:dyDescent="0.2">
      <c r="A58" s="37"/>
      <c r="B58" s="37"/>
      <c r="C58" s="112"/>
      <c r="D58" s="37"/>
      <c r="E58" s="112"/>
      <c r="F58" s="61"/>
    </row>
    <row r="59" spans="1:6" x14ac:dyDescent="0.2">
      <c r="A59" s="37"/>
      <c r="B59" s="37"/>
      <c r="C59" s="112"/>
      <c r="D59" s="37"/>
      <c r="E59" s="112"/>
      <c r="F59" s="61"/>
    </row>
    <row r="60" spans="1:6" ht="11.25" customHeight="1" x14ac:dyDescent="0.2">
      <c r="A60" s="98" t="s">
        <v>112</v>
      </c>
      <c r="B60" s="111"/>
      <c r="C60" s="110"/>
      <c r="D60" s="61"/>
      <c r="E60" s="321" t="s">
        <v>111</v>
      </c>
    </row>
    <row r="61" spans="1:6" x14ac:dyDescent="0.2">
      <c r="A61" s="61"/>
      <c r="B61" s="61"/>
      <c r="C61" s="6"/>
      <c r="D61" s="61"/>
      <c r="E61" s="6"/>
      <c r="F61" s="61"/>
    </row>
    <row r="62" spans="1:6" ht="15" customHeight="1" x14ac:dyDescent="0.2">
      <c r="A62" s="109" t="s">
        <v>44</v>
      </c>
      <c r="B62" s="108" t="s">
        <v>45</v>
      </c>
      <c r="C62" s="106" t="s">
        <v>110</v>
      </c>
      <c r="D62" s="107" t="s">
        <v>109</v>
      </c>
      <c r="E62" s="106" t="s">
        <v>108</v>
      </c>
      <c r="F62" s="105"/>
    </row>
    <row r="63" spans="1:6" x14ac:dyDescent="0.2">
      <c r="A63" s="104"/>
      <c r="B63" s="104"/>
      <c r="C63" s="103"/>
      <c r="D63" s="103"/>
      <c r="E63" s="103"/>
      <c r="F63" s="9"/>
    </row>
    <row r="64" spans="1:6" x14ac:dyDescent="0.2">
      <c r="A64" s="104"/>
      <c r="B64" s="104"/>
      <c r="C64" s="103"/>
      <c r="D64" s="103"/>
      <c r="E64" s="103"/>
      <c r="F64" s="9"/>
    </row>
    <row r="65" spans="1:6" x14ac:dyDescent="0.2">
      <c r="A65" s="104"/>
      <c r="B65" s="104"/>
      <c r="C65" s="103"/>
      <c r="D65" s="103"/>
      <c r="E65" s="103"/>
      <c r="F65" s="9"/>
    </row>
    <row r="66" spans="1:6" x14ac:dyDescent="0.2">
      <c r="A66" s="104"/>
      <c r="B66" s="104"/>
      <c r="C66" s="103"/>
      <c r="D66" s="103"/>
      <c r="E66" s="103"/>
      <c r="F66" s="9"/>
    </row>
    <row r="67" spans="1:6" x14ac:dyDescent="0.2">
      <c r="A67" s="104"/>
      <c r="B67" s="104"/>
      <c r="C67" s="103"/>
      <c r="D67" s="103"/>
      <c r="E67" s="103"/>
      <c r="F67" s="9"/>
    </row>
    <row r="68" spans="1:6" x14ac:dyDescent="0.2">
      <c r="A68" s="104"/>
      <c r="B68" s="104"/>
      <c r="C68" s="103"/>
      <c r="D68" s="103"/>
      <c r="E68" s="103"/>
      <c r="F68" s="9"/>
    </row>
    <row r="69" spans="1:6" x14ac:dyDescent="0.2">
      <c r="A69" s="104"/>
      <c r="B69" s="104"/>
      <c r="C69" s="103"/>
      <c r="D69" s="103"/>
      <c r="E69" s="103"/>
      <c r="F69" s="9"/>
    </row>
    <row r="70" spans="1:6" x14ac:dyDescent="0.2">
      <c r="A70" s="102"/>
      <c r="B70" s="102" t="s">
        <v>107</v>
      </c>
      <c r="C70" s="101">
        <f>SUM(C63:C69)</f>
        <v>0</v>
      </c>
      <c r="D70" s="100"/>
      <c r="E70" s="99"/>
      <c r="F70" s="10"/>
    </row>
  </sheetData>
  <dataValidations count="5">
    <dataValidation allowBlank="1" showInputMessage="1" showErrorMessage="1" prompt="Saldo final de la Información Financiera Trimestral que se presenta (trimestral: 1er, 2do, 3ro. o 4to.)." sqref="C7 C18 C49 C62"/>
    <dataValidation allowBlank="1" showInputMessage="1" showErrorMessage="1" prompt="Corresponde al número de la cuenta de acuerdo al Plan de Cuentas emitido por el CONAC (DOF 23/12/2015)." sqref="A7 A18 A49 A62"/>
    <dataValidation allowBlank="1" showInputMessage="1" showErrorMessage="1" prompt="Corresponde al nombre o descripción de la cuenta de acuerdo al Plan de Cuentas emitido por el CONAC." sqref="B7 B18 B49 B62"/>
    <dataValidation allowBlank="1" showInputMessage="1" showErrorMessage="1" prompt="Especificar el tipo de instrumento de inversión: Bondes, Petrobonos, Cetes, Mesa de dinero, etc." sqref="D7 D18 D49 D62"/>
    <dataValidation allowBlank="1" showInputMessage="1" showErrorMessage="1" prompt="En los casos en que la inversión se localice en dos o mas tipos de instrumentos, se detallará cada una de ellas y el importe invertido." sqref="E7 E49 E62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5" width="17.7109375" style="6" customWidth="1"/>
    <col min="6" max="7" width="17.7109375" style="61" customWidth="1"/>
    <col min="8" max="16384" width="11.42578125" style="61"/>
  </cols>
  <sheetData>
    <row r="1" spans="1:7" s="11" customFormat="1" ht="11.25" customHeight="1" x14ac:dyDescent="0.2">
      <c r="A1" s="20" t="s">
        <v>42</v>
      </c>
      <c r="B1" s="20"/>
      <c r="C1" s="12"/>
      <c r="D1" s="12"/>
      <c r="E1" s="12"/>
      <c r="F1" s="237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98" t="s">
        <v>236</v>
      </c>
      <c r="B5" s="98"/>
      <c r="C5" s="12"/>
      <c r="D5" s="12"/>
      <c r="E5" s="12"/>
      <c r="G5" s="321" t="s">
        <v>235</v>
      </c>
    </row>
    <row r="6" spans="1:7" s="23" customFormat="1" x14ac:dyDescent="0.2">
      <c r="A6" s="161"/>
      <c r="B6" s="161"/>
      <c r="C6" s="22"/>
      <c r="D6" s="217"/>
      <c r="E6" s="217"/>
    </row>
    <row r="7" spans="1:7" ht="15" customHeight="1" x14ac:dyDescent="0.2">
      <c r="A7" s="109" t="s">
        <v>44</v>
      </c>
      <c r="B7" s="108" t="s">
        <v>45</v>
      </c>
      <c r="C7" s="173" t="s">
        <v>46</v>
      </c>
      <c r="D7" s="173" t="s">
        <v>47</v>
      </c>
      <c r="E7" s="236" t="s">
        <v>234</v>
      </c>
      <c r="F7" s="196" t="s">
        <v>109</v>
      </c>
      <c r="G7" s="196" t="s">
        <v>206</v>
      </c>
    </row>
    <row r="8" spans="1:7" x14ac:dyDescent="0.2">
      <c r="A8" s="300" t="s">
        <v>876</v>
      </c>
      <c r="B8" s="300" t="s">
        <v>877</v>
      </c>
      <c r="C8" s="312">
        <v>41863892.420000002</v>
      </c>
      <c r="D8" s="312">
        <v>43176506.780000001</v>
      </c>
      <c r="E8" s="135">
        <f>D8-C8</f>
        <v>1312614.3599999994</v>
      </c>
      <c r="F8" s="195"/>
      <c r="G8" s="167"/>
    </row>
    <row r="9" spans="1:7" x14ac:dyDescent="0.2">
      <c r="A9" s="300" t="s">
        <v>878</v>
      </c>
      <c r="B9" s="300" t="s">
        <v>877</v>
      </c>
      <c r="C9" s="312">
        <v>694928.76</v>
      </c>
      <c r="D9" s="312">
        <v>694928.76</v>
      </c>
      <c r="E9" s="135">
        <f t="shared" ref="E9:E18" si="0">D9-C9</f>
        <v>0</v>
      </c>
      <c r="F9" s="135"/>
      <c r="G9" s="167"/>
    </row>
    <row r="10" spans="1:7" x14ac:dyDescent="0.2">
      <c r="A10" s="300" t="s">
        <v>879</v>
      </c>
      <c r="B10" s="300" t="s">
        <v>877</v>
      </c>
      <c r="C10" s="312">
        <v>32514075.079999998</v>
      </c>
      <c r="D10" s="312">
        <v>32908418.18</v>
      </c>
      <c r="E10" s="135">
        <f t="shared" si="0"/>
        <v>394343.10000000149</v>
      </c>
      <c r="F10" s="167"/>
      <c r="G10" s="167"/>
    </row>
    <row r="11" spans="1:7" x14ac:dyDescent="0.2">
      <c r="A11" s="300" t="s">
        <v>880</v>
      </c>
      <c r="B11" s="300" t="s">
        <v>881</v>
      </c>
      <c r="C11" s="312">
        <v>29956.3</v>
      </c>
      <c r="D11" s="312">
        <v>29956.3</v>
      </c>
      <c r="E11" s="135">
        <f t="shared" si="0"/>
        <v>0</v>
      </c>
      <c r="F11" s="167"/>
      <c r="G11" s="167"/>
    </row>
    <row r="12" spans="1:7" x14ac:dyDescent="0.2">
      <c r="A12" s="300" t="s">
        <v>882</v>
      </c>
      <c r="B12" s="300" t="s">
        <v>877</v>
      </c>
      <c r="C12" s="312">
        <v>3091863.43</v>
      </c>
      <c r="D12" s="312">
        <v>3091863.43</v>
      </c>
      <c r="E12" s="135">
        <f t="shared" si="0"/>
        <v>0</v>
      </c>
      <c r="F12" s="167"/>
      <c r="G12" s="167"/>
    </row>
    <row r="13" spans="1:7" x14ac:dyDescent="0.2">
      <c r="A13" s="300" t="s">
        <v>883</v>
      </c>
      <c r="B13" s="300" t="s">
        <v>877</v>
      </c>
      <c r="C13" s="312">
        <v>52226214.280000001</v>
      </c>
      <c r="D13" s="312">
        <v>52226214.280000001</v>
      </c>
      <c r="E13" s="135">
        <f t="shared" si="0"/>
        <v>0</v>
      </c>
      <c r="F13" s="167"/>
      <c r="G13" s="167"/>
    </row>
    <row r="14" spans="1:7" x14ac:dyDescent="0.2">
      <c r="A14" s="300" t="s">
        <v>884</v>
      </c>
      <c r="B14" s="300" t="s">
        <v>877</v>
      </c>
      <c r="C14" s="312">
        <v>400000</v>
      </c>
      <c r="D14" s="312">
        <v>400000</v>
      </c>
      <c r="E14" s="135">
        <f t="shared" si="0"/>
        <v>0</v>
      </c>
      <c r="F14" s="167"/>
      <c r="G14" s="167"/>
    </row>
    <row r="15" spans="1:7" x14ac:dyDescent="0.2">
      <c r="A15" s="300" t="s">
        <v>885</v>
      </c>
      <c r="B15" s="300" t="s">
        <v>877</v>
      </c>
      <c r="C15" s="312">
        <v>6135005.5</v>
      </c>
      <c r="D15" s="312">
        <v>6135005.5</v>
      </c>
      <c r="E15" s="135">
        <f t="shared" si="0"/>
        <v>0</v>
      </c>
      <c r="F15" s="167"/>
      <c r="G15" s="167"/>
    </row>
    <row r="16" spans="1:7" x14ac:dyDescent="0.2">
      <c r="A16" s="300" t="s">
        <v>886</v>
      </c>
      <c r="B16" s="300" t="s">
        <v>887</v>
      </c>
      <c r="C16" s="312">
        <v>137321.22</v>
      </c>
      <c r="D16" s="312">
        <v>264756.67</v>
      </c>
      <c r="E16" s="135">
        <f t="shared" si="0"/>
        <v>127435.44999999998</v>
      </c>
      <c r="F16" s="167"/>
      <c r="G16" s="167"/>
    </row>
    <row r="17" spans="1:7" x14ac:dyDescent="0.2">
      <c r="A17" s="300" t="s">
        <v>888</v>
      </c>
      <c r="B17" s="300" t="s">
        <v>887</v>
      </c>
      <c r="C17" s="135">
        <v>823498.21</v>
      </c>
      <c r="D17" s="312">
        <v>4433409</v>
      </c>
      <c r="E17" s="135">
        <f t="shared" si="0"/>
        <v>3609910.79</v>
      </c>
      <c r="F17" s="167"/>
      <c r="G17" s="167"/>
    </row>
    <row r="18" spans="1:7" x14ac:dyDescent="0.2">
      <c r="A18" s="119" t="s">
        <v>889</v>
      </c>
      <c r="B18" s="119" t="s">
        <v>887</v>
      </c>
      <c r="C18" s="135">
        <v>0</v>
      </c>
      <c r="D18" s="135">
        <v>156946.42000000001</v>
      </c>
      <c r="E18" s="135">
        <f t="shared" si="0"/>
        <v>156946.42000000001</v>
      </c>
      <c r="F18" s="167"/>
      <c r="G18" s="167"/>
    </row>
    <row r="19" spans="1:7" x14ac:dyDescent="0.2">
      <c r="A19" s="164"/>
      <c r="B19" s="134" t="s">
        <v>233</v>
      </c>
      <c r="C19" s="120">
        <f>SUM(C8:C18)</f>
        <v>137916755.19999999</v>
      </c>
      <c r="D19" s="120">
        <f>SUM(D8:D18)</f>
        <v>143518005.31999999</v>
      </c>
      <c r="E19" s="100">
        <f>SUM(E8:E18)</f>
        <v>5601250.120000001</v>
      </c>
      <c r="F19" s="235"/>
      <c r="G19" s="23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1.22" right="0.3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5" width="17.7109375" style="6" customWidth="1"/>
    <col min="6" max="6" width="17.7109375" style="61" customWidth="1"/>
    <col min="7" max="16384" width="11.42578125" style="61"/>
  </cols>
  <sheetData>
    <row r="1" spans="1:6" s="11" customFormat="1" x14ac:dyDescent="0.2">
      <c r="A1" s="20" t="s">
        <v>42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98" t="s">
        <v>239</v>
      </c>
      <c r="B5" s="98"/>
      <c r="C5" s="12"/>
      <c r="D5" s="12"/>
      <c r="E5" s="12"/>
      <c r="F5" s="321" t="s">
        <v>238</v>
      </c>
    </row>
    <row r="6" spans="1:6" s="23" customFormat="1" x14ac:dyDescent="0.2">
      <c r="A6" s="161"/>
      <c r="B6" s="161"/>
      <c r="C6" s="22"/>
      <c r="D6" s="217"/>
      <c r="E6" s="217"/>
    </row>
    <row r="7" spans="1:6" ht="15" customHeight="1" x14ac:dyDescent="0.2">
      <c r="A7" s="109" t="s">
        <v>44</v>
      </c>
      <c r="B7" s="108" t="s">
        <v>45</v>
      </c>
      <c r="C7" s="173" t="s">
        <v>46</v>
      </c>
      <c r="D7" s="173" t="s">
        <v>47</v>
      </c>
      <c r="E7" s="236" t="s">
        <v>234</v>
      </c>
      <c r="F7" s="236" t="s">
        <v>206</v>
      </c>
    </row>
    <row r="8" spans="1:6" x14ac:dyDescent="0.2">
      <c r="A8" s="300" t="s">
        <v>890</v>
      </c>
      <c r="B8" s="300" t="s">
        <v>891</v>
      </c>
      <c r="C8" s="135">
        <v>12304438.800000001</v>
      </c>
      <c r="D8" s="308">
        <v>22620289.989999998</v>
      </c>
      <c r="E8" s="135">
        <f>D8-C8</f>
        <v>10315851.189999998</v>
      </c>
      <c r="F8" s="238"/>
    </row>
    <row r="9" spans="1:6" x14ac:dyDescent="0.2">
      <c r="A9" s="300" t="s">
        <v>892</v>
      </c>
      <c r="B9" s="300" t="s">
        <v>893</v>
      </c>
      <c r="C9" s="312">
        <v>-40565331.93</v>
      </c>
      <c r="D9" s="312">
        <v>-40565331.93</v>
      </c>
      <c r="E9" s="135">
        <f t="shared" ref="E9:E20" si="0">D9-C9</f>
        <v>0</v>
      </c>
      <c r="F9" s="238"/>
    </row>
    <row r="10" spans="1:6" x14ac:dyDescent="0.2">
      <c r="A10" s="300" t="s">
        <v>894</v>
      </c>
      <c r="B10" s="300" t="s">
        <v>895</v>
      </c>
      <c r="C10" s="312">
        <v>-1330546.6299999999</v>
      </c>
      <c r="D10" s="312">
        <v>-1330546.6299999999</v>
      </c>
      <c r="E10" s="135">
        <f t="shared" si="0"/>
        <v>0</v>
      </c>
      <c r="F10" s="238"/>
    </row>
    <row r="11" spans="1:6" x14ac:dyDescent="0.2">
      <c r="A11" s="300" t="s">
        <v>896</v>
      </c>
      <c r="B11" s="300" t="s">
        <v>897</v>
      </c>
      <c r="C11" s="312">
        <v>1202438.96</v>
      </c>
      <c r="D11" s="312">
        <v>1202438.96</v>
      </c>
      <c r="E11" s="135">
        <f t="shared" si="0"/>
        <v>0</v>
      </c>
      <c r="F11" s="238"/>
    </row>
    <row r="12" spans="1:6" x14ac:dyDescent="0.2">
      <c r="A12" s="300" t="s">
        <v>898</v>
      </c>
      <c r="B12" s="300" t="s">
        <v>899</v>
      </c>
      <c r="C12" s="312">
        <v>-7681584.5499999998</v>
      </c>
      <c r="D12" s="312">
        <v>-7681584.5499999998</v>
      </c>
      <c r="E12" s="135">
        <f t="shared" si="0"/>
        <v>0</v>
      </c>
      <c r="F12" s="238"/>
    </row>
    <row r="13" spans="1:6" x14ac:dyDescent="0.2">
      <c r="A13" s="300" t="s">
        <v>900</v>
      </c>
      <c r="B13" s="300" t="s">
        <v>901</v>
      </c>
      <c r="C13" s="312">
        <v>3307821.48</v>
      </c>
      <c r="D13" s="312">
        <v>3307821.48</v>
      </c>
      <c r="E13" s="135">
        <f t="shared" si="0"/>
        <v>0</v>
      </c>
      <c r="F13" s="238"/>
    </row>
    <row r="14" spans="1:6" x14ac:dyDescent="0.2">
      <c r="A14" s="300" t="s">
        <v>902</v>
      </c>
      <c r="B14" s="300" t="s">
        <v>903</v>
      </c>
      <c r="C14" s="312">
        <v>-3120786.71</v>
      </c>
      <c r="D14" s="312">
        <v>-3120786.71</v>
      </c>
      <c r="E14" s="135">
        <f t="shared" si="0"/>
        <v>0</v>
      </c>
      <c r="F14" s="238"/>
    </row>
    <row r="15" spans="1:6" x14ac:dyDescent="0.2">
      <c r="A15" s="300" t="s">
        <v>904</v>
      </c>
      <c r="B15" s="300" t="s">
        <v>905</v>
      </c>
      <c r="C15" s="312">
        <v>-3466540.53</v>
      </c>
      <c r="D15" s="312">
        <v>-3466540.53</v>
      </c>
      <c r="E15" s="135">
        <f t="shared" si="0"/>
        <v>0</v>
      </c>
      <c r="F15" s="238"/>
    </row>
    <row r="16" spans="1:6" x14ac:dyDescent="0.2">
      <c r="A16" s="300" t="s">
        <v>906</v>
      </c>
      <c r="B16" s="300" t="s">
        <v>907</v>
      </c>
      <c r="C16" s="312">
        <v>-248332.77</v>
      </c>
      <c r="D16" s="312">
        <v>-248332.77</v>
      </c>
      <c r="E16" s="135">
        <f t="shared" si="0"/>
        <v>0</v>
      </c>
      <c r="F16" s="238"/>
    </row>
    <row r="17" spans="1:6" x14ac:dyDescent="0.2">
      <c r="A17" s="300" t="s">
        <v>908</v>
      </c>
      <c r="B17" s="300" t="s">
        <v>909</v>
      </c>
      <c r="C17" s="312">
        <v>8053703.71</v>
      </c>
      <c r="D17" s="312">
        <v>8053703.71</v>
      </c>
      <c r="E17" s="135">
        <f t="shared" si="0"/>
        <v>0</v>
      </c>
      <c r="F17" s="238"/>
    </row>
    <row r="18" spans="1:6" x14ac:dyDescent="0.2">
      <c r="A18" s="300" t="s">
        <v>910</v>
      </c>
      <c r="B18" s="300" t="s">
        <v>911</v>
      </c>
      <c r="C18" s="312">
        <v>8955877.3000000007</v>
      </c>
      <c r="D18" s="312">
        <v>9856969.5800000001</v>
      </c>
      <c r="E18" s="135">
        <f t="shared" si="0"/>
        <v>901092.27999999933</v>
      </c>
      <c r="F18" s="238"/>
    </row>
    <row r="19" spans="1:6" x14ac:dyDescent="0.2">
      <c r="A19" s="300" t="s">
        <v>912</v>
      </c>
      <c r="B19" s="300" t="s">
        <v>913</v>
      </c>
      <c r="C19" s="135">
        <v>0</v>
      </c>
      <c r="D19" s="135">
        <v>5133175.82</v>
      </c>
      <c r="E19" s="135">
        <f t="shared" si="0"/>
        <v>5133175.82</v>
      </c>
      <c r="F19" s="238"/>
    </row>
    <row r="20" spans="1:6" x14ac:dyDescent="0.2">
      <c r="A20" s="300" t="s">
        <v>914</v>
      </c>
      <c r="B20" s="300" t="s">
        <v>915</v>
      </c>
      <c r="C20" s="135">
        <v>0</v>
      </c>
      <c r="D20" s="135">
        <v>23186948.289999999</v>
      </c>
      <c r="E20" s="135">
        <f t="shared" si="0"/>
        <v>23186948.289999999</v>
      </c>
      <c r="F20" s="238"/>
    </row>
    <row r="21" spans="1:6" x14ac:dyDescent="0.2">
      <c r="A21" s="134"/>
      <c r="B21" s="134" t="s">
        <v>237</v>
      </c>
      <c r="C21" s="133">
        <f>SUM(C8:C20)</f>
        <v>-22588842.869999994</v>
      </c>
      <c r="D21" s="133">
        <f>SUM(D8:D20)</f>
        <v>16948224.710000001</v>
      </c>
      <c r="E21" s="133">
        <f>SUM(E8:E20)</f>
        <v>39537067.579999998</v>
      </c>
      <c r="F21" s="134"/>
    </row>
  </sheetData>
  <protectedRanges>
    <protectedRange sqref="F21" name="Rango1"/>
  </protectedRanges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:B8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  <dataValidation allowBlank="1" showInputMessage="1" showErrorMessage="1" prompt="Corresponde al número de la cuenta de acuerdo al Plan de Cuentas emitido por el CONAC (DOF 22/11/2010)." sqref="A8"/>
  </dataValidations>
  <pageMargins left="0.7" right="0.7" top="0.75" bottom="0.75" header="0.3" footer="0.3"/>
  <pageSetup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37" customWidth="1"/>
    <col min="2" max="2" width="50.7109375" style="37" customWidth="1"/>
    <col min="3" max="5" width="17.7109375" style="34" customWidth="1"/>
    <col min="6" max="16384" width="11.42578125" style="61"/>
  </cols>
  <sheetData>
    <row r="1" spans="1:5" s="11" customFormat="1" x14ac:dyDescent="0.2">
      <c r="A1" s="20" t="s">
        <v>42</v>
      </c>
      <c r="B1" s="20"/>
      <c r="C1" s="21"/>
      <c r="D1" s="21"/>
      <c r="E1" s="144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89" t="s">
        <v>242</v>
      </c>
      <c r="C5" s="21"/>
      <c r="D5" s="21"/>
      <c r="E5" s="242" t="s">
        <v>241</v>
      </c>
    </row>
    <row r="6" spans="1:5" s="23" customFormat="1" x14ac:dyDescent="0.2">
      <c r="A6" s="105"/>
      <c r="B6" s="105"/>
      <c r="C6" s="241"/>
      <c r="D6" s="240"/>
      <c r="E6" s="240"/>
    </row>
    <row r="7" spans="1:5" ht="15" customHeight="1" x14ac:dyDescent="0.2">
      <c r="A7" s="109" t="s">
        <v>44</v>
      </c>
      <c r="B7" s="108" t="s">
        <v>45</v>
      </c>
      <c r="C7" s="173" t="s">
        <v>46</v>
      </c>
      <c r="D7" s="173" t="s">
        <v>47</v>
      </c>
      <c r="E7" s="173" t="s">
        <v>48</v>
      </c>
    </row>
    <row r="8" spans="1:5" x14ac:dyDescent="0.2">
      <c r="A8" s="300" t="s">
        <v>916</v>
      </c>
      <c r="B8" s="300" t="s">
        <v>917</v>
      </c>
      <c r="C8" s="135">
        <v>2000</v>
      </c>
      <c r="D8" s="135">
        <v>2000</v>
      </c>
      <c r="E8" s="135">
        <f>D8-C8</f>
        <v>0</v>
      </c>
    </row>
    <row r="9" spans="1:5" x14ac:dyDescent="0.2">
      <c r="A9" s="300" t="s">
        <v>918</v>
      </c>
      <c r="B9" s="300" t="s">
        <v>919</v>
      </c>
      <c r="C9" s="135">
        <v>2000</v>
      </c>
      <c r="D9" s="135">
        <v>2000</v>
      </c>
      <c r="E9" s="135">
        <f t="shared" ref="E9:E26" si="0">D9-C9</f>
        <v>0</v>
      </c>
    </row>
    <row r="10" spans="1:5" x14ac:dyDescent="0.2">
      <c r="A10" s="300" t="s">
        <v>920</v>
      </c>
      <c r="B10" s="300" t="s">
        <v>921</v>
      </c>
      <c r="C10" s="135">
        <v>2000</v>
      </c>
      <c r="D10" s="135">
        <v>2000</v>
      </c>
      <c r="E10" s="135">
        <f t="shared" si="0"/>
        <v>0</v>
      </c>
    </row>
    <row r="11" spans="1:5" x14ac:dyDescent="0.2">
      <c r="A11" s="300" t="s">
        <v>922</v>
      </c>
      <c r="B11" s="300" t="s">
        <v>923</v>
      </c>
      <c r="C11" s="135">
        <v>70000</v>
      </c>
      <c r="D11" s="135">
        <v>40000</v>
      </c>
      <c r="E11" s="135">
        <f t="shared" si="0"/>
        <v>-30000</v>
      </c>
    </row>
    <row r="12" spans="1:5" x14ac:dyDescent="0.2">
      <c r="A12" s="300" t="s">
        <v>924</v>
      </c>
      <c r="B12" s="300" t="s">
        <v>925</v>
      </c>
      <c r="C12" s="135">
        <v>0</v>
      </c>
      <c r="D12" s="135">
        <v>20000</v>
      </c>
      <c r="E12" s="135">
        <f t="shared" si="0"/>
        <v>20000</v>
      </c>
    </row>
    <row r="13" spans="1:5" x14ac:dyDescent="0.2">
      <c r="A13" s="300" t="s">
        <v>926</v>
      </c>
      <c r="B13" s="300" t="s">
        <v>927</v>
      </c>
      <c r="C13" s="135">
        <v>0</v>
      </c>
      <c r="D13" s="135">
        <v>20000</v>
      </c>
      <c r="E13" s="135">
        <f t="shared" si="0"/>
        <v>20000</v>
      </c>
    </row>
    <row r="14" spans="1:5" x14ac:dyDescent="0.2">
      <c r="A14" s="300" t="s">
        <v>928</v>
      </c>
      <c r="B14" s="300" t="s">
        <v>929</v>
      </c>
      <c r="C14" s="135">
        <v>15000</v>
      </c>
      <c r="D14" s="135">
        <v>15000</v>
      </c>
      <c r="E14" s="135">
        <f t="shared" si="0"/>
        <v>0</v>
      </c>
    </row>
    <row r="15" spans="1:5" x14ac:dyDescent="0.2">
      <c r="A15" s="300" t="s">
        <v>930</v>
      </c>
      <c r="B15" s="300" t="s">
        <v>931</v>
      </c>
      <c r="C15" s="135">
        <v>-96368.42</v>
      </c>
      <c r="D15" s="135">
        <v>962963.95</v>
      </c>
      <c r="E15" s="135">
        <f t="shared" si="0"/>
        <v>1059332.3699999999</v>
      </c>
    </row>
    <row r="16" spans="1:5" x14ac:dyDescent="0.2">
      <c r="A16" s="300" t="s">
        <v>932</v>
      </c>
      <c r="B16" s="300" t="s">
        <v>933</v>
      </c>
      <c r="C16" s="135">
        <v>25412.41</v>
      </c>
      <c r="D16" s="135">
        <v>15000.39</v>
      </c>
      <c r="E16" s="135">
        <f t="shared" si="0"/>
        <v>-10412.02</v>
      </c>
    </row>
    <row r="17" spans="1:5" x14ac:dyDescent="0.2">
      <c r="A17" s="300" t="s">
        <v>934</v>
      </c>
      <c r="B17" s="300" t="s">
        <v>935</v>
      </c>
      <c r="C17" s="135">
        <v>596018.66</v>
      </c>
      <c r="D17" s="135">
        <v>58136.68</v>
      </c>
      <c r="E17" s="135">
        <f t="shared" si="0"/>
        <v>-537881.98</v>
      </c>
    </row>
    <row r="18" spans="1:5" x14ac:dyDescent="0.2">
      <c r="A18" s="300" t="s">
        <v>936</v>
      </c>
      <c r="B18" s="300" t="s">
        <v>937</v>
      </c>
      <c r="C18" s="135">
        <v>105896.59</v>
      </c>
      <c r="D18" s="135">
        <v>1137649.5900000001</v>
      </c>
      <c r="E18" s="135">
        <f t="shared" si="0"/>
        <v>1031753.0000000001</v>
      </c>
    </row>
    <row r="19" spans="1:5" x14ac:dyDescent="0.2">
      <c r="A19" s="300" t="s">
        <v>938</v>
      </c>
      <c r="B19" s="300" t="s">
        <v>939</v>
      </c>
      <c r="C19" s="135">
        <v>606.02</v>
      </c>
      <c r="D19" s="135">
        <v>62053.58</v>
      </c>
      <c r="E19" s="135">
        <f t="shared" si="0"/>
        <v>61447.560000000005</v>
      </c>
    </row>
    <row r="20" spans="1:5" x14ac:dyDescent="0.2">
      <c r="A20" s="300" t="s">
        <v>940</v>
      </c>
      <c r="B20" s="300" t="s">
        <v>941</v>
      </c>
      <c r="C20" s="135">
        <v>43421.69</v>
      </c>
      <c r="D20" s="135">
        <v>539128.30000000005</v>
      </c>
      <c r="E20" s="135">
        <f t="shared" si="0"/>
        <v>495706.61000000004</v>
      </c>
    </row>
    <row r="21" spans="1:5" x14ac:dyDescent="0.2">
      <c r="A21" s="300" t="s">
        <v>942</v>
      </c>
      <c r="B21" s="300" t="s">
        <v>943</v>
      </c>
      <c r="C21" s="135">
        <v>162944.1</v>
      </c>
      <c r="D21" s="135">
        <v>166948.1</v>
      </c>
      <c r="E21" s="135">
        <f t="shared" si="0"/>
        <v>4004</v>
      </c>
    </row>
    <row r="22" spans="1:5" x14ac:dyDescent="0.2">
      <c r="A22" s="300" t="s">
        <v>944</v>
      </c>
      <c r="B22" s="300" t="s">
        <v>945</v>
      </c>
      <c r="C22" s="135">
        <v>285355.89</v>
      </c>
      <c r="D22" s="135">
        <v>168294.48</v>
      </c>
      <c r="E22" s="135">
        <f t="shared" si="0"/>
        <v>-117061.41</v>
      </c>
    </row>
    <row r="23" spans="1:5" x14ac:dyDescent="0.2">
      <c r="A23" s="300" t="s">
        <v>946</v>
      </c>
      <c r="B23" s="300" t="s">
        <v>947</v>
      </c>
      <c r="C23" s="135">
        <v>23110.74</v>
      </c>
      <c r="D23" s="135">
        <v>1281845.4099999999</v>
      </c>
      <c r="E23" s="135">
        <f t="shared" si="0"/>
        <v>1258734.67</v>
      </c>
    </row>
    <row r="24" spans="1:5" x14ac:dyDescent="0.2">
      <c r="A24" s="300" t="s">
        <v>320</v>
      </c>
      <c r="B24" s="300" t="s">
        <v>321</v>
      </c>
      <c r="C24" s="135">
        <v>200021.31</v>
      </c>
      <c r="D24" s="135">
        <v>17804557.59</v>
      </c>
      <c r="E24" s="135">
        <f t="shared" si="0"/>
        <v>17604536.280000001</v>
      </c>
    </row>
    <row r="25" spans="1:5" x14ac:dyDescent="0.2">
      <c r="A25" s="300" t="s">
        <v>323</v>
      </c>
      <c r="B25" s="300" t="s">
        <v>324</v>
      </c>
      <c r="C25" s="135">
        <v>5965298.4000000004</v>
      </c>
      <c r="D25" s="135">
        <v>2394318.06</v>
      </c>
      <c r="E25" s="135">
        <f t="shared" si="0"/>
        <v>-3570980.3400000003</v>
      </c>
    </row>
    <row r="26" spans="1:5" x14ac:dyDescent="0.2">
      <c r="A26" s="311" t="s">
        <v>972</v>
      </c>
      <c r="B26" s="311" t="s">
        <v>973</v>
      </c>
      <c r="C26" s="135">
        <v>0</v>
      </c>
      <c r="D26" s="135">
        <v>4341975.2699999996</v>
      </c>
      <c r="E26" s="135">
        <f t="shared" si="0"/>
        <v>4341975.2699999996</v>
      </c>
    </row>
    <row r="27" spans="1:5" s="7" customFormat="1" x14ac:dyDescent="0.2">
      <c r="A27" s="134"/>
      <c r="B27" s="134" t="s">
        <v>240</v>
      </c>
      <c r="C27" s="133">
        <f>SUM(C8:C26)</f>
        <v>7402717.3900000006</v>
      </c>
      <c r="D27" s="133">
        <f>SUM(D8:D26)</f>
        <v>29033871.399999999</v>
      </c>
      <c r="E27" s="133">
        <f>SUM(E8:E26)</f>
        <v>21631154.010000002</v>
      </c>
    </row>
    <row r="28" spans="1:5" s="7" customFormat="1" x14ac:dyDescent="0.2">
      <c r="A28" s="226"/>
      <c r="B28" s="226"/>
      <c r="C28" s="239"/>
      <c r="D28" s="239"/>
      <c r="E28" s="23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37" customWidth="1"/>
    <col min="2" max="2" width="50.7109375" style="37" customWidth="1"/>
    <col min="3" max="3" width="17.7109375" style="34" customWidth="1"/>
    <col min="4" max="4" width="17.7109375" style="35" customWidth="1"/>
    <col min="5" max="16384" width="11.42578125" style="61"/>
  </cols>
  <sheetData>
    <row r="1" spans="1:4" s="11" customFormat="1" x14ac:dyDescent="0.2">
      <c r="A1" s="20" t="s">
        <v>42</v>
      </c>
      <c r="B1" s="20"/>
      <c r="C1" s="252"/>
      <c r="D1" s="254"/>
    </row>
    <row r="2" spans="1:4" s="11" customFormat="1" x14ac:dyDescent="0.2">
      <c r="A2" s="20" t="s">
        <v>0</v>
      </c>
      <c r="B2" s="20"/>
      <c r="C2" s="252"/>
      <c r="D2" s="253"/>
    </row>
    <row r="3" spans="1:4" s="11" customFormat="1" x14ac:dyDescent="0.2">
      <c r="A3" s="20"/>
      <c r="B3" s="20"/>
      <c r="C3" s="252"/>
      <c r="D3" s="253"/>
    </row>
    <row r="4" spans="1:4" s="11" customFormat="1" x14ac:dyDescent="0.2">
      <c r="C4" s="252"/>
      <c r="D4" s="253"/>
    </row>
    <row r="5" spans="1:4" s="11" customFormat="1" ht="11.25" customHeight="1" x14ac:dyDescent="0.2">
      <c r="A5" s="332" t="s">
        <v>247</v>
      </c>
      <c r="B5" s="333"/>
      <c r="C5" s="252"/>
      <c r="D5" s="251" t="s">
        <v>245</v>
      </c>
    </row>
    <row r="6" spans="1:4" x14ac:dyDescent="0.2">
      <c r="A6" s="250"/>
      <c r="B6" s="250"/>
      <c r="C6" s="249"/>
      <c r="D6" s="248"/>
    </row>
    <row r="7" spans="1:4" ht="15" customHeight="1" x14ac:dyDescent="0.2">
      <c r="A7" s="109" t="s">
        <v>44</v>
      </c>
      <c r="B7" s="108" t="s">
        <v>45</v>
      </c>
      <c r="C7" s="173" t="s">
        <v>48</v>
      </c>
      <c r="D7" s="196" t="s">
        <v>244</v>
      </c>
    </row>
    <row r="8" spans="1:4" x14ac:dyDescent="0.2">
      <c r="A8" s="300" t="s">
        <v>395</v>
      </c>
      <c r="B8" s="300" t="s">
        <v>948</v>
      </c>
      <c r="C8" s="247">
        <v>209000</v>
      </c>
      <c r="D8" s="246"/>
    </row>
    <row r="9" spans="1:4" x14ac:dyDescent="0.2">
      <c r="A9" s="300" t="s">
        <v>398</v>
      </c>
      <c r="B9" s="300" t="s">
        <v>444</v>
      </c>
      <c r="C9" s="247">
        <v>0</v>
      </c>
      <c r="D9" s="246"/>
    </row>
    <row r="10" spans="1:4" x14ac:dyDescent="0.2">
      <c r="A10" s="300" t="s">
        <v>400</v>
      </c>
      <c r="B10" s="300" t="s">
        <v>448</v>
      </c>
      <c r="C10" s="247">
        <v>0</v>
      </c>
      <c r="D10" s="246"/>
    </row>
    <row r="11" spans="1:4" x14ac:dyDescent="0.2">
      <c r="A11" s="309" t="s">
        <v>402</v>
      </c>
      <c r="B11" s="309" t="s">
        <v>949</v>
      </c>
      <c r="C11" s="313">
        <f>235883.92+768261.02+176630.81+289475.19+195514.99-85504.68+864256.48+534721.28-70115.74+1912636.15</f>
        <v>4821759.42</v>
      </c>
      <c r="D11" s="246"/>
    </row>
    <row r="12" spans="1:4" x14ac:dyDescent="0.2">
      <c r="A12" s="309" t="s">
        <v>404</v>
      </c>
      <c r="B12" s="309" t="s">
        <v>405</v>
      </c>
      <c r="C12" s="313">
        <v>0</v>
      </c>
      <c r="D12" s="246"/>
    </row>
    <row r="13" spans="1:4" x14ac:dyDescent="0.2">
      <c r="A13" s="309" t="s">
        <v>406</v>
      </c>
      <c r="B13" s="309" t="s">
        <v>950</v>
      </c>
      <c r="C13" s="313">
        <v>0</v>
      </c>
      <c r="D13" s="246"/>
    </row>
    <row r="14" spans="1:4" x14ac:dyDescent="0.2">
      <c r="A14" s="245"/>
      <c r="B14" s="245" t="s">
        <v>185</v>
      </c>
      <c r="C14" s="244">
        <f>SUM(C8:C13)</f>
        <v>5030759.42</v>
      </c>
      <c r="D14" s="243">
        <v>0</v>
      </c>
    </row>
    <row r="17" spans="1:4" x14ac:dyDescent="0.2">
      <c r="A17" s="332" t="s">
        <v>246</v>
      </c>
      <c r="B17" s="333"/>
      <c r="C17" s="252"/>
      <c r="D17" s="251" t="s">
        <v>245</v>
      </c>
    </row>
    <row r="18" spans="1:4" x14ac:dyDescent="0.2">
      <c r="A18" s="250"/>
      <c r="B18" s="250"/>
      <c r="C18" s="249"/>
      <c r="D18" s="248"/>
    </row>
    <row r="19" spans="1:4" x14ac:dyDescent="0.2">
      <c r="A19" s="109" t="s">
        <v>44</v>
      </c>
      <c r="B19" s="108" t="s">
        <v>45</v>
      </c>
      <c r="C19" s="173" t="s">
        <v>48</v>
      </c>
      <c r="D19" s="196" t="s">
        <v>244</v>
      </c>
    </row>
    <row r="20" spans="1:4" x14ac:dyDescent="0.2">
      <c r="A20" s="300" t="s">
        <v>407</v>
      </c>
      <c r="B20" s="300" t="s">
        <v>951</v>
      </c>
      <c r="C20" s="247">
        <f>100229.8+7175.32+26785</f>
        <v>134190.12</v>
      </c>
      <c r="D20" s="246"/>
    </row>
    <row r="21" spans="1:4" x14ac:dyDescent="0.2">
      <c r="A21" s="300" t="s">
        <v>952</v>
      </c>
      <c r="B21" s="300" t="s">
        <v>454</v>
      </c>
      <c r="C21" s="247">
        <v>0</v>
      </c>
      <c r="D21" s="246"/>
    </row>
    <row r="22" spans="1:4" x14ac:dyDescent="0.2">
      <c r="A22" s="300" t="s">
        <v>411</v>
      </c>
      <c r="B22" s="300" t="s">
        <v>412</v>
      </c>
      <c r="C22" s="247">
        <f>12158+158589.47+393980</f>
        <v>564727.47</v>
      </c>
      <c r="D22" s="246"/>
    </row>
    <row r="23" spans="1:4" x14ac:dyDescent="0.2">
      <c r="A23" s="300" t="s">
        <v>413</v>
      </c>
      <c r="B23" s="300" t="s">
        <v>414</v>
      </c>
      <c r="C23" s="247">
        <f>11102+19557.76</f>
        <v>30659.759999999998</v>
      </c>
      <c r="D23" s="246"/>
    </row>
    <row r="24" spans="1:4" x14ac:dyDescent="0.2">
      <c r="A24" s="300" t="s">
        <v>415</v>
      </c>
      <c r="B24" s="300" t="s">
        <v>461</v>
      </c>
      <c r="C24" s="247">
        <v>0</v>
      </c>
      <c r="D24" s="246"/>
    </row>
    <row r="25" spans="1:4" x14ac:dyDescent="0.2">
      <c r="A25" s="300" t="s">
        <v>417</v>
      </c>
      <c r="B25" s="300" t="s">
        <v>953</v>
      </c>
      <c r="C25" s="247">
        <v>31815.08</v>
      </c>
      <c r="D25" s="246"/>
    </row>
    <row r="26" spans="1:4" x14ac:dyDescent="0.2">
      <c r="A26" s="300" t="s">
        <v>419</v>
      </c>
      <c r="B26" s="300" t="s">
        <v>466</v>
      </c>
      <c r="C26" s="247">
        <v>0</v>
      </c>
      <c r="D26" s="246"/>
    </row>
    <row r="27" spans="1:4" x14ac:dyDescent="0.2">
      <c r="A27" s="300" t="s">
        <v>421</v>
      </c>
      <c r="B27" s="300" t="s">
        <v>954</v>
      </c>
      <c r="C27" s="247">
        <v>0</v>
      </c>
      <c r="D27" s="246"/>
    </row>
    <row r="28" spans="1:4" x14ac:dyDescent="0.2">
      <c r="A28" s="300" t="s">
        <v>955</v>
      </c>
      <c r="B28" s="300" t="s">
        <v>424</v>
      </c>
      <c r="C28" s="247">
        <v>20800</v>
      </c>
      <c r="D28" s="246"/>
    </row>
    <row r="29" spans="1:4" x14ac:dyDescent="0.2">
      <c r="A29" s="300" t="s">
        <v>425</v>
      </c>
      <c r="B29" s="300" t="s">
        <v>426</v>
      </c>
      <c r="C29" s="247">
        <v>0</v>
      </c>
      <c r="D29" s="246"/>
    </row>
    <row r="30" spans="1:4" x14ac:dyDescent="0.2">
      <c r="A30" s="300" t="s">
        <v>427</v>
      </c>
      <c r="B30" s="300" t="s">
        <v>474</v>
      </c>
      <c r="C30" s="247">
        <f>31200+194441.27</f>
        <v>225641.27</v>
      </c>
      <c r="D30" s="246"/>
    </row>
    <row r="31" spans="1:4" x14ac:dyDescent="0.2">
      <c r="A31" s="300" t="s">
        <v>429</v>
      </c>
      <c r="B31" s="300" t="s">
        <v>430</v>
      </c>
      <c r="C31" s="247">
        <v>1381084.2</v>
      </c>
      <c r="D31" s="246"/>
    </row>
    <row r="32" spans="1:4" x14ac:dyDescent="0.2">
      <c r="A32" s="300" t="s">
        <v>431</v>
      </c>
      <c r="B32" s="300" t="s">
        <v>956</v>
      </c>
      <c r="C32" s="247">
        <v>0</v>
      </c>
      <c r="D32" s="246"/>
    </row>
    <row r="33" spans="1:4" x14ac:dyDescent="0.2">
      <c r="A33" s="300" t="s">
        <v>433</v>
      </c>
      <c r="B33" s="300" t="s">
        <v>434</v>
      </c>
      <c r="C33" s="247">
        <f>81480+8442+11730+72918.6</f>
        <v>174570.6</v>
      </c>
      <c r="D33" s="246"/>
    </row>
    <row r="34" spans="1:4" x14ac:dyDescent="0.2">
      <c r="A34" s="300" t="s">
        <v>957</v>
      </c>
      <c r="B34" s="300" t="s">
        <v>958</v>
      </c>
      <c r="C34" s="247">
        <v>112500</v>
      </c>
      <c r="D34" s="246"/>
    </row>
    <row r="35" spans="1:4" x14ac:dyDescent="0.2">
      <c r="A35" s="300" t="s">
        <v>437</v>
      </c>
      <c r="B35" s="300" t="s">
        <v>959</v>
      </c>
      <c r="C35" s="247">
        <v>0</v>
      </c>
      <c r="D35" s="246"/>
    </row>
    <row r="36" spans="1:4" x14ac:dyDescent="0.2">
      <c r="A36" s="300" t="s">
        <v>439</v>
      </c>
      <c r="B36" s="300" t="s">
        <v>960</v>
      </c>
      <c r="C36" s="247">
        <f>25000+4116.38+7800</f>
        <v>36916.380000000005</v>
      </c>
      <c r="D36" s="246"/>
    </row>
    <row r="37" spans="1:4" x14ac:dyDescent="0.2">
      <c r="A37" s="300" t="s">
        <v>485</v>
      </c>
      <c r="B37" s="300" t="s">
        <v>961</v>
      </c>
      <c r="C37" s="247">
        <v>16700</v>
      </c>
      <c r="D37" s="246"/>
    </row>
    <row r="38" spans="1:4" x14ac:dyDescent="0.2">
      <c r="A38" s="300" t="s">
        <v>488</v>
      </c>
      <c r="B38" s="300" t="s">
        <v>962</v>
      </c>
      <c r="C38" s="247">
        <v>0</v>
      </c>
      <c r="D38" s="246"/>
    </row>
    <row r="39" spans="1:4" x14ac:dyDescent="0.2">
      <c r="A39" s="245"/>
      <c r="B39" s="245" t="s">
        <v>243</v>
      </c>
      <c r="C39" s="244">
        <f>SUM(C20:C38)</f>
        <v>2729604.88</v>
      </c>
      <c r="D39" s="243">
        <v>0</v>
      </c>
    </row>
  </sheetData>
  <mergeCells count="2">
    <mergeCell ref="A5:B5"/>
    <mergeCell ref="A17:B17"/>
  </mergeCells>
  <dataValidations count="6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:B13 B19:B21"/>
    <dataValidation allowBlank="1" showInputMessage="1" showErrorMessage="1" prompt="Importe (saldo final) de las adquisiciones de bienes muebles e inmuebles efectuadas en el periodo al que corresponde la cuenta pública presentada." sqref="C19"/>
    <dataValidation allowBlank="1" showInputMessage="1" showErrorMessage="1" prompt="Detallar el porcentaje de estas adquisiciones que fueron realizadas mediante subsidios de capital del sector central (subsidiados por la federación, estado o municipio)." sqref="D7 D19"/>
    <dataValidation allowBlank="1" showInputMessage="1" showErrorMessage="1" prompt="Corresponde al número de la cuenta de acuerdo al Plan de Cuentas emitido por el CONAC (DOF 22/11/2010)." sqref="A8:A13 A20:A21"/>
  </dataValidations>
  <pageMargins left="0.7" right="0.7" top="0.75" bottom="0.75" header="0.3" footer="0.3"/>
  <pageSetup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activeCell="B37" sqref="B37"/>
      <selection pane="bottomLeft" activeCell="B37" sqref="B37"/>
    </sheetView>
  </sheetViews>
  <sheetFormatPr baseColWidth="10" defaultRowHeight="11.25" x14ac:dyDescent="0.2"/>
  <cols>
    <col min="1" max="1" width="11.7109375" style="37" customWidth="1"/>
    <col min="2" max="2" width="68" style="37" customWidth="1"/>
    <col min="3" max="3" width="17.7109375" style="34" customWidth="1"/>
    <col min="4" max="4" width="17.7109375" style="61" customWidth="1"/>
    <col min="5" max="16384" width="11.42578125" style="61"/>
  </cols>
  <sheetData>
    <row r="1" spans="1:4" s="11" customFormat="1" x14ac:dyDescent="0.2">
      <c r="A1" s="20" t="s">
        <v>42</v>
      </c>
      <c r="B1" s="20"/>
      <c r="C1" s="252"/>
    </row>
    <row r="2" spans="1:4" s="11" customFormat="1" x14ac:dyDescent="0.2">
      <c r="A2" s="20" t="s">
        <v>0</v>
      </c>
      <c r="B2" s="20"/>
      <c r="C2" s="252"/>
    </row>
    <row r="3" spans="1:4" s="11" customFormat="1" x14ac:dyDescent="0.2">
      <c r="A3" s="20"/>
      <c r="B3" s="20"/>
      <c r="C3" s="252"/>
    </row>
    <row r="4" spans="1:4" s="11" customFormat="1" x14ac:dyDescent="0.2">
      <c r="A4" s="20"/>
      <c r="B4" s="20"/>
      <c r="C4" s="252"/>
    </row>
    <row r="5" spans="1:4" s="11" customFormat="1" x14ac:dyDescent="0.2">
      <c r="C5" s="252"/>
    </row>
    <row r="6" spans="1:4" s="11" customFormat="1" ht="11.25" customHeight="1" x14ac:dyDescent="0.2">
      <c r="A6" s="332" t="s">
        <v>99</v>
      </c>
      <c r="B6" s="333"/>
      <c r="C6" s="252"/>
      <c r="D6" s="268" t="s">
        <v>281</v>
      </c>
    </row>
    <row r="7" spans="1:4" x14ac:dyDescent="0.2">
      <c r="A7" s="250"/>
      <c r="B7" s="250"/>
      <c r="C7" s="249"/>
    </row>
    <row r="8" spans="1:4" ht="15" customHeight="1" x14ac:dyDescent="0.2">
      <c r="A8" s="109" t="s">
        <v>44</v>
      </c>
      <c r="B8" s="267" t="s">
        <v>45</v>
      </c>
      <c r="C8" s="173" t="s">
        <v>46</v>
      </c>
      <c r="D8" s="173" t="s">
        <v>47</v>
      </c>
    </row>
    <row r="9" spans="1:4" x14ac:dyDescent="0.2">
      <c r="A9" s="264">
        <v>5500</v>
      </c>
      <c r="B9" s="266" t="s">
        <v>280</v>
      </c>
      <c r="C9" s="260">
        <v>3638666.91</v>
      </c>
      <c r="D9" s="259">
        <v>1132993.46</v>
      </c>
    </row>
    <row r="10" spans="1:4" x14ac:dyDescent="0.2">
      <c r="A10" s="262">
        <v>5510</v>
      </c>
      <c r="B10" s="265" t="s">
        <v>279</v>
      </c>
      <c r="C10" s="260">
        <v>3640599.04</v>
      </c>
      <c r="D10" s="259">
        <v>1132715.55</v>
      </c>
    </row>
    <row r="11" spans="1:4" x14ac:dyDescent="0.2">
      <c r="A11" s="262">
        <v>5511</v>
      </c>
      <c r="B11" s="265" t="s">
        <v>278</v>
      </c>
      <c r="C11" s="260">
        <v>0</v>
      </c>
      <c r="D11" s="259">
        <v>0</v>
      </c>
    </row>
    <row r="12" spans="1:4" x14ac:dyDescent="0.2">
      <c r="A12" s="262">
        <v>5512</v>
      </c>
      <c r="B12" s="265" t="s">
        <v>277</v>
      </c>
      <c r="C12" s="260">
        <v>0</v>
      </c>
      <c r="D12" s="259">
        <v>0</v>
      </c>
    </row>
    <row r="13" spans="1:4" x14ac:dyDescent="0.2">
      <c r="A13" s="262">
        <v>5513</v>
      </c>
      <c r="B13" s="265" t="s">
        <v>276</v>
      </c>
      <c r="C13" s="260">
        <v>26452.92</v>
      </c>
      <c r="D13" s="259">
        <v>6613.23</v>
      </c>
    </row>
    <row r="14" spans="1:4" x14ac:dyDescent="0.2">
      <c r="A14" s="262">
        <v>5514</v>
      </c>
      <c r="B14" s="265" t="s">
        <v>275</v>
      </c>
      <c r="C14" s="260">
        <v>1592681.28</v>
      </c>
      <c r="D14" s="259">
        <v>398170.32</v>
      </c>
    </row>
    <row r="15" spans="1:4" x14ac:dyDescent="0.2">
      <c r="A15" s="262">
        <v>5515</v>
      </c>
      <c r="B15" s="265" t="s">
        <v>274</v>
      </c>
      <c r="C15" s="260">
        <v>1968097.79</v>
      </c>
      <c r="D15" s="259">
        <v>714373.5</v>
      </c>
    </row>
    <row r="16" spans="1:4" x14ac:dyDescent="0.2">
      <c r="A16" s="262">
        <v>5516</v>
      </c>
      <c r="B16" s="265" t="s">
        <v>273</v>
      </c>
      <c r="C16" s="260">
        <v>0</v>
      </c>
      <c r="D16" s="259">
        <v>0</v>
      </c>
    </row>
    <row r="17" spans="1:4" x14ac:dyDescent="0.2">
      <c r="A17" s="262">
        <v>5517</v>
      </c>
      <c r="B17" s="265" t="s">
        <v>272</v>
      </c>
      <c r="C17" s="260">
        <v>53367.05</v>
      </c>
      <c r="D17" s="259">
        <v>13558.5</v>
      </c>
    </row>
    <row r="18" spans="1:4" x14ac:dyDescent="0.2">
      <c r="A18" s="262">
        <v>5518</v>
      </c>
      <c r="B18" s="265" t="s">
        <v>271</v>
      </c>
      <c r="C18" s="260">
        <v>0</v>
      </c>
      <c r="D18" s="259">
        <v>0</v>
      </c>
    </row>
    <row r="19" spans="1:4" x14ac:dyDescent="0.2">
      <c r="A19" s="262">
        <v>5520</v>
      </c>
      <c r="B19" s="265" t="s">
        <v>270</v>
      </c>
      <c r="C19" s="260">
        <v>0</v>
      </c>
      <c r="D19" s="259">
        <v>0</v>
      </c>
    </row>
    <row r="20" spans="1:4" x14ac:dyDescent="0.2">
      <c r="A20" s="262">
        <v>5521</v>
      </c>
      <c r="B20" s="265" t="s">
        <v>269</v>
      </c>
      <c r="C20" s="260">
        <v>0</v>
      </c>
      <c r="D20" s="259">
        <v>0</v>
      </c>
    </row>
    <row r="21" spans="1:4" x14ac:dyDescent="0.2">
      <c r="A21" s="262">
        <v>5522</v>
      </c>
      <c r="B21" s="265" t="s">
        <v>268</v>
      </c>
      <c r="C21" s="260">
        <v>0</v>
      </c>
      <c r="D21" s="259">
        <v>0</v>
      </c>
    </row>
    <row r="22" spans="1:4" x14ac:dyDescent="0.2">
      <c r="A22" s="262">
        <v>5530</v>
      </c>
      <c r="B22" s="265" t="s">
        <v>267</v>
      </c>
      <c r="C22" s="260">
        <v>0</v>
      </c>
      <c r="D22" s="259">
        <v>0</v>
      </c>
    </row>
    <row r="23" spans="1:4" x14ac:dyDescent="0.2">
      <c r="A23" s="262">
        <v>5531</v>
      </c>
      <c r="B23" s="265" t="s">
        <v>266</v>
      </c>
      <c r="C23" s="260">
        <v>0</v>
      </c>
      <c r="D23" s="259">
        <v>0</v>
      </c>
    </row>
    <row r="24" spans="1:4" x14ac:dyDescent="0.2">
      <c r="A24" s="262">
        <v>5532</v>
      </c>
      <c r="B24" s="265" t="s">
        <v>265</v>
      </c>
      <c r="C24" s="260">
        <v>0</v>
      </c>
      <c r="D24" s="259">
        <v>0</v>
      </c>
    </row>
    <row r="25" spans="1:4" x14ac:dyDescent="0.2">
      <c r="A25" s="262">
        <v>5533</v>
      </c>
      <c r="B25" s="265" t="s">
        <v>264</v>
      </c>
      <c r="C25" s="260">
        <v>0</v>
      </c>
      <c r="D25" s="259">
        <v>0</v>
      </c>
    </row>
    <row r="26" spans="1:4" x14ac:dyDescent="0.2">
      <c r="A26" s="262">
        <v>5534</v>
      </c>
      <c r="B26" s="265" t="s">
        <v>263</v>
      </c>
      <c r="C26" s="260">
        <v>0</v>
      </c>
      <c r="D26" s="259">
        <v>0</v>
      </c>
    </row>
    <row r="27" spans="1:4" x14ac:dyDescent="0.2">
      <c r="A27" s="262">
        <v>5535</v>
      </c>
      <c r="B27" s="265" t="s">
        <v>262</v>
      </c>
      <c r="C27" s="260">
        <v>0</v>
      </c>
      <c r="D27" s="259">
        <v>0</v>
      </c>
    </row>
    <row r="28" spans="1:4" x14ac:dyDescent="0.2">
      <c r="A28" s="262">
        <v>5540</v>
      </c>
      <c r="B28" s="265" t="s">
        <v>261</v>
      </c>
      <c r="C28" s="260">
        <v>0</v>
      </c>
      <c r="D28" s="259">
        <v>0</v>
      </c>
    </row>
    <row r="29" spans="1:4" x14ac:dyDescent="0.2">
      <c r="A29" s="262">
        <v>5541</v>
      </c>
      <c r="B29" s="265" t="s">
        <v>261</v>
      </c>
      <c r="C29" s="260">
        <v>0</v>
      </c>
      <c r="D29" s="259">
        <v>0</v>
      </c>
    </row>
    <row r="30" spans="1:4" x14ac:dyDescent="0.2">
      <c r="A30" s="262">
        <v>5550</v>
      </c>
      <c r="B30" s="261" t="s">
        <v>260</v>
      </c>
      <c r="C30" s="260">
        <v>0</v>
      </c>
      <c r="D30" s="259">
        <v>0</v>
      </c>
    </row>
    <row r="31" spans="1:4" x14ac:dyDescent="0.2">
      <c r="A31" s="262">
        <v>5551</v>
      </c>
      <c r="B31" s="261" t="s">
        <v>260</v>
      </c>
      <c r="C31" s="260">
        <v>0</v>
      </c>
      <c r="D31" s="259">
        <v>0</v>
      </c>
    </row>
    <row r="32" spans="1:4" x14ac:dyDescent="0.2">
      <c r="A32" s="262">
        <v>5590</v>
      </c>
      <c r="B32" s="261" t="s">
        <v>259</v>
      </c>
      <c r="C32" s="260">
        <v>-1932.13</v>
      </c>
      <c r="D32" s="259">
        <v>277.91000000000003</v>
      </c>
    </row>
    <row r="33" spans="1:4" x14ac:dyDescent="0.2">
      <c r="A33" s="262">
        <v>5591</v>
      </c>
      <c r="B33" s="261" t="s">
        <v>258</v>
      </c>
      <c r="C33" s="260">
        <v>0</v>
      </c>
      <c r="D33" s="259">
        <v>0</v>
      </c>
    </row>
    <row r="34" spans="1:4" x14ac:dyDescent="0.2">
      <c r="A34" s="262">
        <v>5592</v>
      </c>
      <c r="B34" s="261" t="s">
        <v>257</v>
      </c>
      <c r="C34" s="260">
        <v>0</v>
      </c>
      <c r="D34" s="259">
        <v>0</v>
      </c>
    </row>
    <row r="35" spans="1:4" x14ac:dyDescent="0.2">
      <c r="A35" s="262">
        <v>5593</v>
      </c>
      <c r="B35" s="261" t="s">
        <v>256</v>
      </c>
      <c r="C35" s="260">
        <v>0</v>
      </c>
      <c r="D35" s="259">
        <v>0</v>
      </c>
    </row>
    <row r="36" spans="1:4" x14ac:dyDescent="0.2">
      <c r="A36" s="262">
        <v>5594</v>
      </c>
      <c r="B36" s="261" t="s">
        <v>255</v>
      </c>
      <c r="C36" s="260">
        <v>0</v>
      </c>
      <c r="D36" s="259">
        <v>0</v>
      </c>
    </row>
    <row r="37" spans="1:4" x14ac:dyDescent="0.2">
      <c r="A37" s="262">
        <v>5595</v>
      </c>
      <c r="B37" s="261" t="s">
        <v>254</v>
      </c>
      <c r="C37" s="260">
        <v>0</v>
      </c>
      <c r="D37" s="259">
        <v>0</v>
      </c>
    </row>
    <row r="38" spans="1:4" x14ac:dyDescent="0.2">
      <c r="A38" s="262">
        <v>5596</v>
      </c>
      <c r="B38" s="261" t="s">
        <v>253</v>
      </c>
      <c r="C38" s="260">
        <v>0</v>
      </c>
      <c r="D38" s="259">
        <v>0</v>
      </c>
    </row>
    <row r="39" spans="1:4" x14ac:dyDescent="0.2">
      <c r="A39" s="262">
        <v>5597</v>
      </c>
      <c r="B39" s="261" t="s">
        <v>252</v>
      </c>
      <c r="C39" s="260">
        <v>0</v>
      </c>
      <c r="D39" s="259">
        <v>0</v>
      </c>
    </row>
    <row r="40" spans="1:4" x14ac:dyDescent="0.2">
      <c r="A40" s="262">
        <v>5599</v>
      </c>
      <c r="B40" s="261" t="s">
        <v>251</v>
      </c>
      <c r="C40" s="260">
        <v>0</v>
      </c>
      <c r="D40" s="259">
        <v>0</v>
      </c>
    </row>
    <row r="41" spans="1:4" x14ac:dyDescent="0.2">
      <c r="A41" s="264">
        <v>5600</v>
      </c>
      <c r="B41" s="263" t="s">
        <v>250</v>
      </c>
      <c r="C41" s="260">
        <v>0</v>
      </c>
      <c r="D41" s="259">
        <v>0</v>
      </c>
    </row>
    <row r="42" spans="1:4" x14ac:dyDescent="0.2">
      <c r="A42" s="262">
        <v>5610</v>
      </c>
      <c r="B42" s="261" t="s">
        <v>249</v>
      </c>
      <c r="C42" s="260">
        <v>0</v>
      </c>
      <c r="D42" s="259">
        <v>0</v>
      </c>
    </row>
    <row r="43" spans="1:4" x14ac:dyDescent="0.2">
      <c r="A43" s="258">
        <v>5611</v>
      </c>
      <c r="B43" s="257" t="s">
        <v>248</v>
      </c>
      <c r="C43" s="256">
        <v>0</v>
      </c>
      <c r="D43" s="255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3" sqref="D23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1" customWidth="1"/>
    <col min="4" max="16384" width="11.42578125" style="61"/>
  </cols>
  <sheetData>
    <row r="1" spans="1:3" x14ac:dyDescent="0.2">
      <c r="A1" s="20" t="s">
        <v>42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288" t="s">
        <v>90</v>
      </c>
      <c r="B5" s="287"/>
      <c r="C5" s="286" t="s">
        <v>96</v>
      </c>
    </row>
    <row r="6" spans="1:3" x14ac:dyDescent="0.2">
      <c r="A6" s="285"/>
      <c r="B6" s="285"/>
      <c r="C6" s="284"/>
    </row>
    <row r="7" spans="1:3" ht="15" customHeight="1" x14ac:dyDescent="0.2">
      <c r="A7" s="109" t="s">
        <v>44</v>
      </c>
      <c r="B7" s="283" t="s">
        <v>45</v>
      </c>
      <c r="C7" s="267" t="s">
        <v>133</v>
      </c>
    </row>
    <row r="8" spans="1:3" x14ac:dyDescent="0.2">
      <c r="A8" s="280">
        <v>900001</v>
      </c>
      <c r="B8" s="282" t="s">
        <v>295</v>
      </c>
      <c r="C8" s="278">
        <v>89767207.019999996</v>
      </c>
    </row>
    <row r="9" spans="1:3" x14ac:dyDescent="0.2">
      <c r="A9" s="280">
        <v>900002</v>
      </c>
      <c r="B9" s="279" t="s">
        <v>294</v>
      </c>
      <c r="C9" s="278">
        <f>SUM(C10:C14)</f>
        <v>0</v>
      </c>
    </row>
    <row r="10" spans="1:3" x14ac:dyDescent="0.2">
      <c r="A10" s="281">
        <v>4320</v>
      </c>
      <c r="B10" s="275" t="s">
        <v>293</v>
      </c>
      <c r="C10" s="272"/>
    </row>
    <row r="11" spans="1:3" ht="22.5" x14ac:dyDescent="0.2">
      <c r="A11" s="281">
        <v>4330</v>
      </c>
      <c r="B11" s="275" t="s">
        <v>292</v>
      </c>
      <c r="C11" s="272"/>
    </row>
    <row r="12" spans="1:3" x14ac:dyDescent="0.2">
      <c r="A12" s="281">
        <v>4340</v>
      </c>
      <c r="B12" s="275" t="s">
        <v>291</v>
      </c>
      <c r="C12" s="272"/>
    </row>
    <row r="13" spans="1:3" x14ac:dyDescent="0.2">
      <c r="A13" s="281">
        <v>4399</v>
      </c>
      <c r="B13" s="275" t="s">
        <v>290</v>
      </c>
      <c r="C13" s="272"/>
    </row>
    <row r="14" spans="1:3" x14ac:dyDescent="0.2">
      <c r="A14" s="274">
        <v>4400</v>
      </c>
      <c r="B14" s="275" t="s">
        <v>289</v>
      </c>
      <c r="C14" s="272"/>
    </row>
    <row r="15" spans="1:3" x14ac:dyDescent="0.2">
      <c r="A15" s="280">
        <v>900003</v>
      </c>
      <c r="B15" s="279" t="s">
        <v>288</v>
      </c>
      <c r="C15" s="278">
        <f>SUM(C16:C19)</f>
        <v>0</v>
      </c>
    </row>
    <row r="16" spans="1:3" x14ac:dyDescent="0.2">
      <c r="A16" s="277">
        <v>52</v>
      </c>
      <c r="B16" s="275" t="s">
        <v>287</v>
      </c>
      <c r="C16" s="272"/>
    </row>
    <row r="17" spans="1:3" x14ac:dyDescent="0.2">
      <c r="A17" s="277">
        <v>62</v>
      </c>
      <c r="B17" s="275" t="s">
        <v>286</v>
      </c>
      <c r="C17" s="272"/>
    </row>
    <row r="18" spans="1:3" x14ac:dyDescent="0.2">
      <c r="A18" s="276" t="s">
        <v>285</v>
      </c>
      <c r="B18" s="275" t="s">
        <v>284</v>
      </c>
      <c r="C18" s="272"/>
    </row>
    <row r="19" spans="1:3" x14ac:dyDescent="0.2">
      <c r="A19" s="274">
        <v>4500</v>
      </c>
      <c r="B19" s="273" t="s">
        <v>283</v>
      </c>
      <c r="C19" s="272"/>
    </row>
    <row r="20" spans="1:3" x14ac:dyDescent="0.2">
      <c r="A20" s="271">
        <v>900004</v>
      </c>
      <c r="B20" s="270" t="s">
        <v>282</v>
      </c>
      <c r="C20" s="269">
        <f>+C8+C9-C15</f>
        <v>89767207.019999996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91" right="0.41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35" sqref="C35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16384" width="11.42578125" style="61"/>
  </cols>
  <sheetData>
    <row r="1" spans="1:3" x14ac:dyDescent="0.2">
      <c r="A1" s="20" t="s">
        <v>42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288" t="s">
        <v>91</v>
      </c>
      <c r="B5" s="287"/>
      <c r="C5" s="299" t="s">
        <v>97</v>
      </c>
    </row>
    <row r="6" spans="1:3" ht="11.25" customHeight="1" x14ac:dyDescent="0.2">
      <c r="A6" s="285"/>
      <c r="B6" s="284"/>
      <c r="C6" s="298"/>
    </row>
    <row r="7" spans="1:3" ht="15" customHeight="1" x14ac:dyDescent="0.2">
      <c r="A7" s="109" t="s">
        <v>44</v>
      </c>
      <c r="B7" s="283" t="s">
        <v>45</v>
      </c>
      <c r="C7" s="267" t="s">
        <v>133</v>
      </c>
    </row>
    <row r="8" spans="1:3" x14ac:dyDescent="0.2">
      <c r="A8" s="297">
        <v>900001</v>
      </c>
      <c r="B8" s="296" t="s">
        <v>318</v>
      </c>
      <c r="C8" s="295">
        <v>71764524.269999996</v>
      </c>
    </row>
    <row r="9" spans="1:3" x14ac:dyDescent="0.2">
      <c r="A9" s="297">
        <v>900002</v>
      </c>
      <c r="B9" s="296" t="s">
        <v>317</v>
      </c>
      <c r="C9" s="295">
        <v>12157554.75</v>
      </c>
    </row>
    <row r="10" spans="1:3" x14ac:dyDescent="0.2">
      <c r="A10" s="281">
        <v>5100</v>
      </c>
      <c r="B10" s="294" t="s">
        <v>316</v>
      </c>
      <c r="C10" s="292">
        <v>453962</v>
      </c>
    </row>
    <row r="11" spans="1:3" x14ac:dyDescent="0.2">
      <c r="A11" s="281">
        <v>5200</v>
      </c>
      <c r="B11" s="294" t="s">
        <v>315</v>
      </c>
      <c r="C11" s="292">
        <v>2932.54</v>
      </c>
    </row>
    <row r="12" spans="1:3" x14ac:dyDescent="0.2">
      <c r="A12" s="281">
        <v>5300</v>
      </c>
      <c r="B12" s="294" t="s">
        <v>314</v>
      </c>
      <c r="C12" s="292">
        <v>0</v>
      </c>
    </row>
    <row r="13" spans="1:3" x14ac:dyDescent="0.2">
      <c r="A13" s="281">
        <v>5400</v>
      </c>
      <c r="B13" s="294" t="s">
        <v>313</v>
      </c>
      <c r="C13" s="292">
        <v>20800</v>
      </c>
    </row>
    <row r="14" spans="1:3" x14ac:dyDescent="0.2">
      <c r="A14" s="281">
        <v>5500</v>
      </c>
      <c r="B14" s="294" t="s">
        <v>312</v>
      </c>
      <c r="C14" s="292">
        <v>0</v>
      </c>
    </row>
    <row r="15" spans="1:3" x14ac:dyDescent="0.2">
      <c r="A15" s="281">
        <v>5600</v>
      </c>
      <c r="B15" s="294" t="s">
        <v>311</v>
      </c>
      <c r="C15" s="292">
        <v>1895561.32</v>
      </c>
    </row>
    <row r="16" spans="1:3" x14ac:dyDescent="0.2">
      <c r="A16" s="281">
        <v>5700</v>
      </c>
      <c r="B16" s="294" t="s">
        <v>310</v>
      </c>
      <c r="C16" s="292">
        <v>0</v>
      </c>
    </row>
    <row r="17" spans="1:3" x14ac:dyDescent="0.2">
      <c r="A17" s="281" t="s">
        <v>309</v>
      </c>
      <c r="B17" s="294" t="s">
        <v>308</v>
      </c>
      <c r="C17" s="292">
        <v>0</v>
      </c>
    </row>
    <row r="18" spans="1:3" x14ac:dyDescent="0.2">
      <c r="A18" s="281">
        <v>5900</v>
      </c>
      <c r="B18" s="294" t="s">
        <v>307</v>
      </c>
      <c r="C18" s="292">
        <v>0</v>
      </c>
    </row>
    <row r="19" spans="1:3" x14ac:dyDescent="0.2">
      <c r="A19" s="277">
        <v>6200</v>
      </c>
      <c r="B19" s="294" t="s">
        <v>306</v>
      </c>
      <c r="C19" s="292">
        <v>4809433.4800000004</v>
      </c>
    </row>
    <row r="20" spans="1:3" x14ac:dyDescent="0.2">
      <c r="A20" s="277">
        <v>7200</v>
      </c>
      <c r="B20" s="294" t="s">
        <v>305</v>
      </c>
      <c r="C20" s="292">
        <v>0</v>
      </c>
    </row>
    <row r="21" spans="1:3" x14ac:dyDescent="0.2">
      <c r="A21" s="277">
        <v>7300</v>
      </c>
      <c r="B21" s="294" t="s">
        <v>304</v>
      </c>
      <c r="C21" s="292">
        <v>0</v>
      </c>
    </row>
    <row r="22" spans="1:3" x14ac:dyDescent="0.2">
      <c r="A22" s="277">
        <v>7500</v>
      </c>
      <c r="B22" s="294" t="s">
        <v>303</v>
      </c>
      <c r="C22" s="292">
        <v>0</v>
      </c>
    </row>
    <row r="23" spans="1:3" x14ac:dyDescent="0.2">
      <c r="A23" s="277">
        <v>7900</v>
      </c>
      <c r="B23" s="294" t="s">
        <v>302</v>
      </c>
      <c r="C23" s="292">
        <v>0</v>
      </c>
    </row>
    <row r="24" spans="1:3" x14ac:dyDescent="0.2">
      <c r="A24" s="277">
        <v>9100</v>
      </c>
      <c r="B24" s="294" t="s">
        <v>301</v>
      </c>
      <c r="C24" s="292">
        <v>0</v>
      </c>
    </row>
    <row r="25" spans="1:3" x14ac:dyDescent="0.2">
      <c r="A25" s="277">
        <v>9900</v>
      </c>
      <c r="B25" s="294" t="s">
        <v>300</v>
      </c>
      <c r="C25" s="292">
        <v>0</v>
      </c>
    </row>
    <row r="26" spans="1:3" x14ac:dyDescent="0.2">
      <c r="A26" s="277">
        <v>7400</v>
      </c>
      <c r="B26" s="293" t="s">
        <v>299</v>
      </c>
      <c r="C26" s="292">
        <v>4974865.41</v>
      </c>
    </row>
    <row r="27" spans="1:3" x14ac:dyDescent="0.2">
      <c r="A27" s="297">
        <v>900003</v>
      </c>
      <c r="B27" s="296" t="s">
        <v>298</v>
      </c>
      <c r="C27" s="295">
        <f>SUM(C28:C34)</f>
        <v>7962944.0999999996</v>
      </c>
    </row>
    <row r="28" spans="1:3" ht="22.5" x14ac:dyDescent="0.2">
      <c r="A28" s="281">
        <v>5510</v>
      </c>
      <c r="B28" s="294" t="s">
        <v>279</v>
      </c>
      <c r="C28" s="292">
        <v>2685305.06</v>
      </c>
    </row>
    <row r="29" spans="1:3" x14ac:dyDescent="0.2">
      <c r="A29" s="281">
        <v>5520</v>
      </c>
      <c r="B29" s="294" t="s">
        <v>270</v>
      </c>
      <c r="C29" s="292">
        <v>0</v>
      </c>
    </row>
    <row r="30" spans="1:3" x14ac:dyDescent="0.2">
      <c r="A30" s="281">
        <v>5530</v>
      </c>
      <c r="B30" s="294" t="s">
        <v>267</v>
      </c>
      <c r="C30" s="292">
        <v>0</v>
      </c>
    </row>
    <row r="31" spans="1:3" ht="22.5" x14ac:dyDescent="0.2">
      <c r="A31" s="281">
        <v>5540</v>
      </c>
      <c r="B31" s="294" t="s">
        <v>261</v>
      </c>
      <c r="C31" s="292">
        <v>0</v>
      </c>
    </row>
    <row r="32" spans="1:3" x14ac:dyDescent="0.2">
      <c r="A32" s="281">
        <v>5550</v>
      </c>
      <c r="B32" s="294" t="s">
        <v>260</v>
      </c>
      <c r="C32" s="292">
        <v>0</v>
      </c>
    </row>
    <row r="33" spans="1:3" x14ac:dyDescent="0.2">
      <c r="A33" s="281">
        <v>5590</v>
      </c>
      <c r="B33" s="294" t="s">
        <v>259</v>
      </c>
      <c r="C33" s="292">
        <v>277.16000000000003</v>
      </c>
    </row>
    <row r="34" spans="1:3" x14ac:dyDescent="0.2">
      <c r="A34" s="281">
        <v>5600</v>
      </c>
      <c r="B34" s="293" t="s">
        <v>297</v>
      </c>
      <c r="C34" s="292">
        <v>5277361.88</v>
      </c>
    </row>
    <row r="35" spans="1:3" x14ac:dyDescent="0.2">
      <c r="A35" s="291">
        <v>900004</v>
      </c>
      <c r="B35" s="290" t="s">
        <v>296</v>
      </c>
      <c r="C35" s="289">
        <f>+C8-C9+C27</f>
        <v>67569913.61999999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1.1499999999999999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7" width="17.7109375" style="6" customWidth="1"/>
    <col min="8" max="8" width="15.140625" style="6" customWidth="1"/>
    <col min="9" max="10" width="11.42578125" style="61" customWidth="1"/>
    <col min="11" max="16384" width="11.42578125" style="61"/>
  </cols>
  <sheetData>
    <row r="1" spans="1:10" x14ac:dyDescent="0.2">
      <c r="A1" s="3" t="s">
        <v>42</v>
      </c>
      <c r="B1" s="3"/>
      <c r="H1" s="144"/>
    </row>
    <row r="2" spans="1:10" x14ac:dyDescent="0.2">
      <c r="A2" s="3" t="s">
        <v>94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39" customFormat="1" ht="11.25" customHeight="1" x14ac:dyDescent="0.2">
      <c r="A5" s="142" t="s">
        <v>125</v>
      </c>
      <c r="B5" s="142"/>
      <c r="C5" s="141"/>
      <c r="D5" s="141"/>
      <c r="E5" s="141"/>
      <c r="F5" s="6"/>
      <c r="G5" s="6"/>
      <c r="H5" s="140" t="s">
        <v>122</v>
      </c>
    </row>
    <row r="6" spans="1:10" x14ac:dyDescent="0.2">
      <c r="A6" s="132"/>
      <c r="B6" s="132"/>
      <c r="C6" s="130"/>
      <c r="D6" s="130"/>
      <c r="E6" s="130"/>
      <c r="F6" s="130"/>
      <c r="G6" s="130"/>
      <c r="H6" s="130"/>
    </row>
    <row r="7" spans="1:10" ht="15" customHeight="1" x14ac:dyDescent="0.2">
      <c r="A7" s="109" t="s">
        <v>44</v>
      </c>
      <c r="B7" s="108" t="s">
        <v>45</v>
      </c>
      <c r="C7" s="106" t="s">
        <v>110</v>
      </c>
      <c r="D7" s="138">
        <v>2016</v>
      </c>
      <c r="E7" s="138">
        <v>2015</v>
      </c>
      <c r="F7" s="137" t="s">
        <v>121</v>
      </c>
      <c r="G7" s="137" t="s">
        <v>120</v>
      </c>
      <c r="H7" s="136" t="s">
        <v>119</v>
      </c>
    </row>
    <row r="8" spans="1:10" x14ac:dyDescent="0.2">
      <c r="A8" s="300" t="s">
        <v>325</v>
      </c>
      <c r="B8" s="300" t="s">
        <v>326</v>
      </c>
      <c r="C8" s="135">
        <v>249854.53</v>
      </c>
      <c r="D8" s="135">
        <v>93343.98</v>
      </c>
      <c r="E8" s="301">
        <v>42649</v>
      </c>
      <c r="F8" s="135">
        <v>64251.85</v>
      </c>
      <c r="G8" s="135">
        <v>178027.59</v>
      </c>
      <c r="H8" s="135"/>
    </row>
    <row r="9" spans="1:10" x14ac:dyDescent="0.2">
      <c r="A9" s="300" t="s">
        <v>327</v>
      </c>
      <c r="B9" s="300" t="s">
        <v>328</v>
      </c>
      <c r="C9" s="135">
        <v>1180032.96</v>
      </c>
      <c r="D9" s="135">
        <v>1292466.94</v>
      </c>
      <c r="E9" s="301">
        <v>1170406.8400000001</v>
      </c>
      <c r="F9" s="135">
        <v>1203123.74</v>
      </c>
      <c r="G9" s="135">
        <v>643392</v>
      </c>
      <c r="H9" s="135"/>
    </row>
    <row r="10" spans="1:10" x14ac:dyDescent="0.2">
      <c r="A10" s="300" t="s">
        <v>329</v>
      </c>
      <c r="B10" s="300" t="s">
        <v>330</v>
      </c>
      <c r="C10" s="135">
        <v>4202974.76</v>
      </c>
      <c r="D10" s="135">
        <v>4202974.76</v>
      </c>
      <c r="E10" s="301">
        <v>4202974.76</v>
      </c>
      <c r="F10" s="135">
        <v>0</v>
      </c>
      <c r="G10" s="135">
        <v>0</v>
      </c>
      <c r="H10" s="135"/>
    </row>
    <row r="11" spans="1:10" x14ac:dyDescent="0.2">
      <c r="A11" s="300" t="s">
        <v>331</v>
      </c>
      <c r="B11" s="300" t="s">
        <v>332</v>
      </c>
      <c r="C11" s="135">
        <v>0</v>
      </c>
      <c r="D11" s="135">
        <v>0</v>
      </c>
      <c r="E11" s="301">
        <v>0</v>
      </c>
      <c r="F11" s="135">
        <v>0</v>
      </c>
      <c r="G11" s="135">
        <v>0</v>
      </c>
      <c r="H11" s="135"/>
    </row>
    <row r="12" spans="1:10" x14ac:dyDescent="0.2">
      <c r="A12" s="300" t="s">
        <v>333</v>
      </c>
      <c r="B12" s="300" t="s">
        <v>334</v>
      </c>
      <c r="C12" s="135">
        <v>0</v>
      </c>
      <c r="D12" s="135">
        <v>451</v>
      </c>
      <c r="E12" s="301">
        <v>394.42</v>
      </c>
      <c r="F12" s="135">
        <v>1058.05</v>
      </c>
      <c r="G12" s="135">
        <v>1266.25</v>
      </c>
      <c r="H12" s="135"/>
    </row>
    <row r="13" spans="1:10" x14ac:dyDescent="0.2">
      <c r="A13" s="300" t="s">
        <v>335</v>
      </c>
      <c r="B13" s="300" t="s">
        <v>336</v>
      </c>
      <c r="C13" s="135">
        <v>623275.43000000005</v>
      </c>
      <c r="D13" s="135">
        <v>623275.43000000005</v>
      </c>
      <c r="E13" s="301">
        <v>943715.9</v>
      </c>
      <c r="F13" s="135">
        <v>76071.62</v>
      </c>
      <c r="G13" s="135">
        <v>0</v>
      </c>
      <c r="H13" s="135"/>
      <c r="J13" s="143"/>
    </row>
    <row r="14" spans="1:10" x14ac:dyDescent="0.2">
      <c r="A14" s="134"/>
      <c r="B14" s="134" t="s">
        <v>124</v>
      </c>
      <c r="C14" s="133">
        <f>SUM(C8:C13)</f>
        <v>6256137.6799999997</v>
      </c>
      <c r="D14" s="133">
        <f>SUM(D7:D13)</f>
        <v>6214528.1099999994</v>
      </c>
      <c r="E14" s="133">
        <f>SUM(E7:E13)</f>
        <v>6362155.9199999999</v>
      </c>
      <c r="F14" s="133">
        <f>SUM(F8:F13)</f>
        <v>1344505.2600000002</v>
      </c>
      <c r="G14" s="133">
        <f>SUM(G8:G13)</f>
        <v>822685.84</v>
      </c>
      <c r="H14" s="133">
        <f>SUM(H8:H13)</f>
        <v>0</v>
      </c>
    </row>
    <row r="15" spans="1:10" x14ac:dyDescent="0.2">
      <c r="A15" s="37"/>
      <c r="B15" s="37"/>
      <c r="C15" s="112"/>
      <c r="D15" s="112"/>
      <c r="E15" s="112"/>
      <c r="F15" s="112"/>
      <c r="G15" s="112"/>
      <c r="H15" s="112"/>
    </row>
    <row r="16" spans="1:10" x14ac:dyDescent="0.2">
      <c r="A16" s="37"/>
      <c r="B16" s="37"/>
      <c r="C16" s="112"/>
      <c r="D16" s="112"/>
      <c r="E16" s="112"/>
      <c r="F16" s="112"/>
      <c r="G16" s="112"/>
      <c r="H16" s="112"/>
    </row>
    <row r="17" spans="1:8" s="139" customFormat="1" ht="11.25" customHeight="1" x14ac:dyDescent="0.2">
      <c r="A17" s="142" t="s">
        <v>123</v>
      </c>
      <c r="B17" s="142"/>
      <c r="C17" s="141"/>
      <c r="D17" s="141"/>
      <c r="E17" s="141"/>
      <c r="F17" s="6"/>
      <c r="G17" s="6"/>
      <c r="H17" s="140" t="s">
        <v>122</v>
      </c>
    </row>
    <row r="18" spans="1:8" x14ac:dyDescent="0.2">
      <c r="A18" s="132"/>
      <c r="B18" s="132"/>
      <c r="C18" s="130"/>
      <c r="D18" s="130"/>
      <c r="E18" s="130"/>
      <c r="F18" s="130"/>
      <c r="G18" s="130"/>
      <c r="H18" s="130"/>
    </row>
    <row r="19" spans="1:8" ht="15" customHeight="1" x14ac:dyDescent="0.2">
      <c r="A19" s="109" t="s">
        <v>44</v>
      </c>
      <c r="B19" s="108" t="s">
        <v>45</v>
      </c>
      <c r="C19" s="106" t="s">
        <v>110</v>
      </c>
      <c r="D19" s="138">
        <v>2016</v>
      </c>
      <c r="E19" s="138">
        <v>2015</v>
      </c>
      <c r="F19" s="137" t="s">
        <v>121</v>
      </c>
      <c r="G19" s="137" t="s">
        <v>120</v>
      </c>
      <c r="H19" s="136" t="s">
        <v>119</v>
      </c>
    </row>
    <row r="20" spans="1:8" x14ac:dyDescent="0.2">
      <c r="A20" s="119"/>
      <c r="B20" s="119"/>
      <c r="C20" s="135"/>
      <c r="D20" s="135"/>
      <c r="E20" s="135"/>
      <c r="F20" s="135"/>
      <c r="G20" s="135"/>
      <c r="H20" s="135"/>
    </row>
    <row r="21" spans="1:8" x14ac:dyDescent="0.2">
      <c r="A21" s="119"/>
      <c r="B21" s="119"/>
      <c r="C21" s="135"/>
      <c r="D21" s="135"/>
      <c r="E21" s="135"/>
      <c r="F21" s="135"/>
      <c r="G21" s="135"/>
      <c r="H21" s="135"/>
    </row>
    <row r="22" spans="1:8" x14ac:dyDescent="0.2">
      <c r="A22" s="119"/>
      <c r="B22" s="119"/>
      <c r="C22" s="135"/>
      <c r="D22" s="135"/>
      <c r="E22" s="135"/>
      <c r="F22" s="135"/>
      <c r="G22" s="135"/>
      <c r="H22" s="135"/>
    </row>
    <row r="23" spans="1:8" x14ac:dyDescent="0.2">
      <c r="A23" s="119"/>
      <c r="B23" s="119"/>
      <c r="C23" s="135"/>
      <c r="D23" s="135"/>
      <c r="E23" s="135"/>
      <c r="F23" s="135"/>
      <c r="G23" s="135"/>
      <c r="H23" s="135"/>
    </row>
    <row r="24" spans="1:8" x14ac:dyDescent="0.2">
      <c r="A24" s="134"/>
      <c r="B24" s="134" t="s">
        <v>118</v>
      </c>
      <c r="C24" s="133">
        <f t="shared" ref="C24:H24" si="0">SUM(C20:C23)</f>
        <v>0</v>
      </c>
      <c r="D24" s="133">
        <f t="shared" si="0"/>
        <v>0</v>
      </c>
      <c r="E24" s="133">
        <f t="shared" si="0"/>
        <v>0</v>
      </c>
      <c r="F24" s="133">
        <f t="shared" si="0"/>
        <v>0</v>
      </c>
      <c r="G24" s="133">
        <f t="shared" si="0"/>
        <v>0</v>
      </c>
      <c r="H24" s="133">
        <f t="shared" si="0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3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6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7" width="17.7109375" style="6" customWidth="1"/>
    <col min="8" max="9" width="18.7109375" style="61" customWidth="1"/>
    <col min="10" max="10" width="11.42578125" style="61" customWidth="1"/>
    <col min="11" max="16384" width="11.42578125" style="61"/>
  </cols>
  <sheetData>
    <row r="1" spans="1:10" x14ac:dyDescent="0.2">
      <c r="A1" s="3" t="s">
        <v>42</v>
      </c>
      <c r="B1" s="3"/>
      <c r="I1" s="5"/>
    </row>
    <row r="2" spans="1:10" x14ac:dyDescent="0.2">
      <c r="A2" s="3" t="s">
        <v>94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98" t="s">
        <v>151</v>
      </c>
      <c r="B5" s="111"/>
      <c r="E5" s="149"/>
      <c r="F5" s="149"/>
      <c r="I5" s="151" t="s">
        <v>134</v>
      </c>
    </row>
    <row r="6" spans="1:10" x14ac:dyDescent="0.2">
      <c r="A6" s="150"/>
      <c r="B6" s="150"/>
      <c r="C6" s="149"/>
      <c r="D6" s="149"/>
      <c r="E6" s="149"/>
      <c r="F6" s="149"/>
    </row>
    <row r="7" spans="1:10" ht="15" customHeight="1" x14ac:dyDescent="0.2">
      <c r="A7" s="109" t="s">
        <v>44</v>
      </c>
      <c r="B7" s="108" t="s">
        <v>45</v>
      </c>
      <c r="C7" s="148" t="s">
        <v>133</v>
      </c>
      <c r="D7" s="148" t="s">
        <v>132</v>
      </c>
      <c r="E7" s="148" t="s">
        <v>131</v>
      </c>
      <c r="F7" s="148" t="s">
        <v>130</v>
      </c>
      <c r="G7" s="147" t="s">
        <v>129</v>
      </c>
      <c r="H7" s="108" t="s">
        <v>128</v>
      </c>
      <c r="I7" s="108" t="s">
        <v>127</v>
      </c>
    </row>
    <row r="8" spans="1:10" x14ac:dyDescent="0.2">
      <c r="A8" s="300" t="s">
        <v>337</v>
      </c>
      <c r="B8" s="300" t="s">
        <v>338</v>
      </c>
      <c r="C8" s="301">
        <v>10265.48</v>
      </c>
      <c r="D8" s="301">
        <v>10265.48</v>
      </c>
      <c r="E8" s="155"/>
      <c r="F8" s="155"/>
      <c r="G8" s="154"/>
      <c r="H8" s="145"/>
      <c r="I8" s="153"/>
    </row>
    <row r="9" spans="1:10" x14ac:dyDescent="0.2">
      <c r="A9" s="300" t="s">
        <v>339</v>
      </c>
      <c r="B9" s="300" t="s">
        <v>340</v>
      </c>
      <c r="C9" s="301">
        <v>32728</v>
      </c>
      <c r="D9" s="301">
        <v>32728</v>
      </c>
      <c r="E9" s="155"/>
      <c r="F9" s="155"/>
      <c r="G9" s="154"/>
      <c r="H9" s="145"/>
      <c r="I9" s="153"/>
    </row>
    <row r="10" spans="1:10" x14ac:dyDescent="0.2">
      <c r="A10" s="300" t="s">
        <v>341</v>
      </c>
      <c r="B10" s="300" t="s">
        <v>342</v>
      </c>
      <c r="C10" s="301">
        <v>476.71</v>
      </c>
      <c r="D10" s="301">
        <v>476.71</v>
      </c>
      <c r="E10" s="155"/>
      <c r="F10" s="155"/>
      <c r="G10" s="154"/>
      <c r="H10" s="145"/>
      <c r="I10" s="153"/>
    </row>
    <row r="11" spans="1:10" x14ac:dyDescent="0.2">
      <c r="A11" s="300" t="s">
        <v>343</v>
      </c>
      <c r="B11" s="300" t="s">
        <v>344</v>
      </c>
      <c r="C11" s="301">
        <v>23365.9</v>
      </c>
      <c r="D11" s="301">
        <v>23365.9</v>
      </c>
      <c r="E11" s="155"/>
      <c r="F11" s="155"/>
      <c r="G11" s="154"/>
      <c r="H11" s="145"/>
      <c r="I11" s="153"/>
    </row>
    <row r="12" spans="1:10" x14ac:dyDescent="0.2">
      <c r="A12" s="300" t="s">
        <v>1040</v>
      </c>
      <c r="B12" s="311" t="s">
        <v>1041</v>
      </c>
      <c r="C12" s="314">
        <v>6099.74</v>
      </c>
      <c r="D12" s="314">
        <v>6099.74</v>
      </c>
      <c r="E12" s="315"/>
      <c r="F12" s="315"/>
      <c r="G12" s="315"/>
      <c r="H12" s="145"/>
      <c r="I12" s="153"/>
    </row>
    <row r="13" spans="1:10" x14ac:dyDescent="0.2">
      <c r="A13" s="134"/>
      <c r="B13" s="134" t="s">
        <v>150</v>
      </c>
      <c r="C13" s="133">
        <f>SUM(C8:C12)</f>
        <v>72935.83</v>
      </c>
      <c r="D13" s="133">
        <f>SUM(D8:D12)</f>
        <v>72935.83</v>
      </c>
      <c r="E13" s="133">
        <f>SUM(E8:E11)</f>
        <v>0</v>
      </c>
      <c r="F13" s="133">
        <f>SUM(F8:F11)</f>
        <v>0</v>
      </c>
      <c r="G13" s="133">
        <f>SUM(G8:G11)</f>
        <v>0</v>
      </c>
      <c r="H13" s="125"/>
      <c r="I13" s="125"/>
    </row>
    <row r="14" spans="1:10" x14ac:dyDescent="0.2">
      <c r="A14" s="37"/>
      <c r="B14" s="37"/>
      <c r="C14" s="112"/>
      <c r="D14" s="112"/>
      <c r="E14" s="112"/>
      <c r="F14" s="112"/>
      <c r="G14" s="112"/>
      <c r="H14" s="37"/>
      <c r="I14" s="37"/>
    </row>
    <row r="15" spans="1:10" x14ac:dyDescent="0.2">
      <c r="A15" s="37"/>
      <c r="B15" s="37"/>
      <c r="C15" s="112"/>
      <c r="D15" s="112"/>
      <c r="E15" s="112"/>
      <c r="F15" s="112"/>
      <c r="G15" s="112"/>
      <c r="H15" s="37"/>
      <c r="I15" s="37"/>
    </row>
    <row r="16" spans="1:10" ht="11.25" customHeight="1" x14ac:dyDescent="0.2">
      <c r="A16" s="98" t="s">
        <v>149</v>
      </c>
      <c r="B16" s="111"/>
      <c r="E16" s="149"/>
      <c r="F16" s="149"/>
      <c r="I16" s="151" t="s">
        <v>134</v>
      </c>
    </row>
    <row r="17" spans="1:9" x14ac:dyDescent="0.2">
      <c r="A17" s="150"/>
      <c r="B17" s="150"/>
      <c r="C17" s="149"/>
      <c r="D17" s="149"/>
      <c r="E17" s="149"/>
      <c r="F17" s="149"/>
    </row>
    <row r="18" spans="1:9" ht="15" customHeight="1" x14ac:dyDescent="0.2">
      <c r="A18" s="109" t="s">
        <v>44</v>
      </c>
      <c r="B18" s="108" t="s">
        <v>45</v>
      </c>
      <c r="C18" s="148" t="s">
        <v>133</v>
      </c>
      <c r="D18" s="148" t="s">
        <v>132</v>
      </c>
      <c r="E18" s="148" t="s">
        <v>131</v>
      </c>
      <c r="F18" s="148" t="s">
        <v>130</v>
      </c>
      <c r="G18" s="147" t="s">
        <v>129</v>
      </c>
      <c r="H18" s="108" t="s">
        <v>128</v>
      </c>
      <c r="I18" s="108" t="s">
        <v>127</v>
      </c>
    </row>
    <row r="19" spans="1:9" x14ac:dyDescent="0.2">
      <c r="A19" s="104"/>
      <c r="B19" s="104"/>
      <c r="C19" s="103"/>
      <c r="D19" s="146"/>
      <c r="E19" s="146"/>
      <c r="F19" s="146"/>
      <c r="G19" s="146"/>
      <c r="H19" s="145"/>
      <c r="I19" s="145"/>
    </row>
    <row r="20" spans="1:9" x14ac:dyDescent="0.2">
      <c r="A20" s="104"/>
      <c r="B20" s="104"/>
      <c r="C20" s="103"/>
      <c r="D20" s="146"/>
      <c r="E20" s="146"/>
      <c r="F20" s="146"/>
      <c r="G20" s="146"/>
      <c r="H20" s="145"/>
      <c r="I20" s="145"/>
    </row>
    <row r="21" spans="1:9" x14ac:dyDescent="0.2">
      <c r="A21" s="104"/>
      <c r="B21" s="104"/>
      <c r="C21" s="103"/>
      <c r="D21" s="146"/>
      <c r="E21" s="146"/>
      <c r="F21" s="146"/>
      <c r="G21" s="146"/>
      <c r="H21" s="145"/>
      <c r="I21" s="145"/>
    </row>
    <row r="22" spans="1:9" x14ac:dyDescent="0.2">
      <c r="A22" s="104"/>
      <c r="B22" s="104"/>
      <c r="C22" s="103"/>
      <c r="D22" s="146"/>
      <c r="E22" s="146"/>
      <c r="F22" s="146"/>
      <c r="G22" s="146"/>
      <c r="H22" s="145"/>
      <c r="I22" s="145"/>
    </row>
    <row r="23" spans="1:9" x14ac:dyDescent="0.2">
      <c r="A23" s="39"/>
      <c r="B23" s="39" t="s">
        <v>148</v>
      </c>
      <c r="C23" s="125">
        <f>SUM(C19:C22)</f>
        <v>0</v>
      </c>
      <c r="D23" s="125">
        <f>SUM(D19:D22)</f>
        <v>0</v>
      </c>
      <c r="E23" s="125">
        <f>SUM(E19:E22)</f>
        <v>0</v>
      </c>
      <c r="F23" s="125">
        <f>SUM(F19:F22)</f>
        <v>0</v>
      </c>
      <c r="G23" s="125">
        <f>SUM(G19:G22)</f>
        <v>0</v>
      </c>
      <c r="H23" s="125"/>
      <c r="I23" s="125"/>
    </row>
    <row r="26" spans="1:9" x14ac:dyDescent="0.2">
      <c r="A26" s="98" t="s">
        <v>147</v>
      </c>
      <c r="B26" s="111"/>
      <c r="E26" s="149"/>
      <c r="F26" s="149"/>
      <c r="I26" s="151" t="s">
        <v>134</v>
      </c>
    </row>
    <row r="27" spans="1:9" x14ac:dyDescent="0.2">
      <c r="A27" s="150"/>
      <c r="B27" s="150"/>
      <c r="C27" s="149"/>
      <c r="D27" s="149"/>
      <c r="E27" s="149"/>
      <c r="F27" s="149"/>
    </row>
    <row r="28" spans="1:9" x14ac:dyDescent="0.2">
      <c r="A28" s="109" t="s">
        <v>44</v>
      </c>
      <c r="B28" s="108" t="s">
        <v>45</v>
      </c>
      <c r="C28" s="148" t="s">
        <v>133</v>
      </c>
      <c r="D28" s="148" t="s">
        <v>132</v>
      </c>
      <c r="E28" s="148" t="s">
        <v>131</v>
      </c>
      <c r="F28" s="148" t="s">
        <v>130</v>
      </c>
      <c r="G28" s="147" t="s">
        <v>129</v>
      </c>
      <c r="H28" s="108" t="s">
        <v>128</v>
      </c>
      <c r="I28" s="108" t="s">
        <v>127</v>
      </c>
    </row>
    <row r="29" spans="1:9" x14ac:dyDescent="0.2">
      <c r="A29" s="104" t="s">
        <v>1011</v>
      </c>
      <c r="B29" s="103" t="s">
        <v>1012</v>
      </c>
      <c r="C29" s="146">
        <v>15000</v>
      </c>
      <c r="D29" s="146"/>
      <c r="E29" s="146"/>
      <c r="F29" s="146">
        <v>15000</v>
      </c>
      <c r="G29" s="146"/>
      <c r="H29" s="145"/>
      <c r="I29" s="145"/>
    </row>
    <row r="30" spans="1:9" x14ac:dyDescent="0.2">
      <c r="A30" s="104" t="s">
        <v>974</v>
      </c>
      <c r="B30" s="104" t="s">
        <v>348</v>
      </c>
      <c r="C30" s="103">
        <v>16000</v>
      </c>
      <c r="D30" s="146"/>
      <c r="E30" s="146"/>
      <c r="F30" s="103">
        <v>16000</v>
      </c>
      <c r="G30" s="146"/>
      <c r="H30" s="145"/>
      <c r="I30" s="145"/>
    </row>
    <row r="31" spans="1:9" x14ac:dyDescent="0.2">
      <c r="A31" s="104" t="s">
        <v>349</v>
      </c>
      <c r="B31" s="104" t="s">
        <v>350</v>
      </c>
      <c r="C31" s="103">
        <v>3.56</v>
      </c>
      <c r="D31" s="146"/>
      <c r="E31" s="146"/>
      <c r="F31" s="103">
        <v>3.56</v>
      </c>
      <c r="G31" s="146"/>
      <c r="H31" s="145"/>
      <c r="I31" s="145"/>
    </row>
    <row r="32" spans="1:9" x14ac:dyDescent="0.2">
      <c r="A32" s="104" t="s">
        <v>351</v>
      </c>
      <c r="B32" s="104" t="s">
        <v>352</v>
      </c>
      <c r="C32" s="103">
        <v>6</v>
      </c>
      <c r="D32" s="146"/>
      <c r="E32" s="146"/>
      <c r="F32" s="103">
        <v>6</v>
      </c>
      <c r="G32" s="146"/>
      <c r="H32" s="145"/>
      <c r="I32" s="145"/>
    </row>
    <row r="33" spans="1:9" x14ac:dyDescent="0.2">
      <c r="A33" s="104" t="s">
        <v>353</v>
      </c>
      <c r="B33" s="104" t="s">
        <v>354</v>
      </c>
      <c r="C33" s="103">
        <v>50000</v>
      </c>
      <c r="D33" s="146"/>
      <c r="E33" s="146"/>
      <c r="F33" s="103">
        <v>50000</v>
      </c>
      <c r="G33" s="146"/>
      <c r="H33" s="145"/>
      <c r="I33" s="145"/>
    </row>
    <row r="34" spans="1:9" x14ac:dyDescent="0.2">
      <c r="A34" s="104" t="s">
        <v>355</v>
      </c>
      <c r="B34" s="104" t="s">
        <v>356</v>
      </c>
      <c r="C34" s="103">
        <v>55000</v>
      </c>
      <c r="D34" s="146"/>
      <c r="E34" s="146"/>
      <c r="F34" s="103">
        <v>55000</v>
      </c>
      <c r="G34" s="146"/>
      <c r="H34" s="145"/>
      <c r="I34" s="145"/>
    </row>
    <row r="35" spans="1:9" x14ac:dyDescent="0.2">
      <c r="A35" s="104" t="s">
        <v>975</v>
      </c>
      <c r="B35" s="104" t="s">
        <v>976</v>
      </c>
      <c r="C35" s="103">
        <v>1000</v>
      </c>
      <c r="D35" s="146"/>
      <c r="E35" s="146"/>
      <c r="F35" s="103">
        <v>1000</v>
      </c>
      <c r="G35" s="146"/>
      <c r="H35" s="145"/>
      <c r="I35" s="145"/>
    </row>
    <row r="36" spans="1:9" x14ac:dyDescent="0.2">
      <c r="A36" s="104" t="s">
        <v>357</v>
      </c>
      <c r="B36" s="104" t="s">
        <v>358</v>
      </c>
      <c r="C36" s="103">
        <v>650</v>
      </c>
      <c r="D36" s="146"/>
      <c r="E36" s="146"/>
      <c r="F36" s="103">
        <v>650</v>
      </c>
      <c r="G36" s="146"/>
      <c r="H36" s="145"/>
      <c r="I36" s="145"/>
    </row>
    <row r="37" spans="1:9" x14ac:dyDescent="0.2">
      <c r="A37" s="104" t="s">
        <v>359</v>
      </c>
      <c r="B37" s="104" t="s">
        <v>360</v>
      </c>
      <c r="C37" s="103">
        <v>12</v>
      </c>
      <c r="D37" s="146"/>
      <c r="E37" s="146"/>
      <c r="F37" s="103">
        <v>12</v>
      </c>
      <c r="G37" s="146"/>
      <c r="H37" s="145"/>
      <c r="I37" s="145"/>
    </row>
    <row r="38" spans="1:9" x14ac:dyDescent="0.2">
      <c r="A38" s="104" t="s">
        <v>361</v>
      </c>
      <c r="B38" s="104" t="s">
        <v>362</v>
      </c>
      <c r="C38" s="103">
        <v>12526.3</v>
      </c>
      <c r="D38" s="146"/>
      <c r="E38" s="146"/>
      <c r="F38" s="103">
        <v>12526.3</v>
      </c>
      <c r="G38" s="146"/>
      <c r="H38" s="145"/>
      <c r="I38" s="145"/>
    </row>
    <row r="39" spans="1:9" x14ac:dyDescent="0.2">
      <c r="A39" s="104" t="s">
        <v>977</v>
      </c>
      <c r="B39" s="104" t="s">
        <v>978</v>
      </c>
      <c r="C39" s="103">
        <v>8000</v>
      </c>
      <c r="D39" s="146"/>
      <c r="E39" s="146"/>
      <c r="F39" s="103">
        <v>8000</v>
      </c>
      <c r="G39" s="146"/>
      <c r="H39" s="145"/>
      <c r="I39" s="145"/>
    </row>
    <row r="40" spans="1:9" x14ac:dyDescent="0.2">
      <c r="A40" s="104" t="s">
        <v>363</v>
      </c>
      <c r="B40" s="104" t="s">
        <v>364</v>
      </c>
      <c r="C40" s="103">
        <v>9600</v>
      </c>
      <c r="D40" s="146"/>
      <c r="E40" s="146"/>
      <c r="F40" s="103">
        <v>9600</v>
      </c>
      <c r="G40" s="146"/>
      <c r="H40" s="145"/>
      <c r="I40" s="145"/>
    </row>
    <row r="41" spans="1:9" x14ac:dyDescent="0.2">
      <c r="A41" s="104" t="s">
        <v>979</v>
      </c>
      <c r="B41" s="104" t="s">
        <v>966</v>
      </c>
      <c r="C41" s="103">
        <v>8</v>
      </c>
      <c r="D41" s="146"/>
      <c r="E41" s="146"/>
      <c r="F41" s="103">
        <v>8</v>
      </c>
      <c r="G41" s="146"/>
      <c r="H41" s="145"/>
      <c r="I41" s="145"/>
    </row>
    <row r="42" spans="1:9" x14ac:dyDescent="0.2">
      <c r="A42" s="104" t="s">
        <v>980</v>
      </c>
      <c r="B42" s="104" t="s">
        <v>981</v>
      </c>
      <c r="C42" s="103">
        <v>12425.3</v>
      </c>
      <c r="D42" s="146"/>
      <c r="E42" s="146"/>
      <c r="F42" s="103">
        <v>12425.3</v>
      </c>
      <c r="G42" s="146"/>
      <c r="H42" s="145"/>
      <c r="I42" s="145"/>
    </row>
    <row r="43" spans="1:9" x14ac:dyDescent="0.2">
      <c r="A43" s="104" t="s">
        <v>982</v>
      </c>
      <c r="B43" s="104" t="s">
        <v>983</v>
      </c>
      <c r="C43" s="103">
        <v>1.54</v>
      </c>
      <c r="D43" s="146"/>
      <c r="E43" s="146"/>
      <c r="F43" s="103">
        <v>1.54</v>
      </c>
      <c r="G43" s="146"/>
      <c r="H43" s="145"/>
      <c r="I43" s="145"/>
    </row>
    <row r="44" spans="1:9" x14ac:dyDescent="0.2">
      <c r="A44" s="104" t="s">
        <v>1014</v>
      </c>
      <c r="B44" s="104" t="s">
        <v>1015</v>
      </c>
      <c r="C44" s="103">
        <v>24000</v>
      </c>
      <c r="D44" s="146"/>
      <c r="E44" s="146"/>
      <c r="F44" s="103">
        <v>24000</v>
      </c>
      <c r="G44" s="146"/>
      <c r="H44" s="145"/>
      <c r="I44" s="145"/>
    </row>
    <row r="45" spans="1:9" x14ac:dyDescent="0.2">
      <c r="A45" s="104" t="s">
        <v>366</v>
      </c>
      <c r="B45" s="104" t="s">
        <v>367</v>
      </c>
      <c r="C45" s="103">
        <v>4.62</v>
      </c>
      <c r="D45" s="146"/>
      <c r="E45" s="146"/>
      <c r="F45" s="103">
        <v>4.62</v>
      </c>
      <c r="G45" s="146"/>
      <c r="H45" s="145"/>
      <c r="I45" s="145"/>
    </row>
    <row r="46" spans="1:9" x14ac:dyDescent="0.2">
      <c r="A46" s="104" t="s">
        <v>368</v>
      </c>
      <c r="B46" s="104" t="s">
        <v>369</v>
      </c>
      <c r="C46" s="103">
        <v>4.6399999999999997</v>
      </c>
      <c r="D46" s="146"/>
      <c r="E46" s="146"/>
      <c r="F46" s="103">
        <v>4.6399999999999997</v>
      </c>
      <c r="G46" s="146"/>
      <c r="H46" s="145"/>
      <c r="I46" s="145"/>
    </row>
    <row r="47" spans="1:9" x14ac:dyDescent="0.2">
      <c r="A47" s="104" t="s">
        <v>370</v>
      </c>
      <c r="B47" s="104" t="s">
        <v>371</v>
      </c>
      <c r="C47" s="103">
        <v>20000.2</v>
      </c>
      <c r="D47" s="146"/>
      <c r="E47" s="146"/>
      <c r="F47" s="103">
        <v>20000.2</v>
      </c>
      <c r="G47" s="146"/>
      <c r="H47" s="145"/>
      <c r="I47" s="145"/>
    </row>
    <row r="48" spans="1:9" x14ac:dyDescent="0.2">
      <c r="A48" s="104" t="s">
        <v>372</v>
      </c>
      <c r="B48" s="104" t="s">
        <v>373</v>
      </c>
      <c r="C48" s="103">
        <f>15900.13+2.77</f>
        <v>15902.9</v>
      </c>
      <c r="D48" s="146"/>
      <c r="E48" s="146"/>
      <c r="F48" s="103">
        <f>15900.13+2.77</f>
        <v>15902.9</v>
      </c>
      <c r="G48" s="146"/>
      <c r="H48" s="145"/>
      <c r="I48" s="145"/>
    </row>
    <row r="49" spans="1:9" x14ac:dyDescent="0.2">
      <c r="A49" s="104" t="s">
        <v>1016</v>
      </c>
      <c r="B49" s="104" t="s">
        <v>381</v>
      </c>
      <c r="C49" s="103">
        <v>15000</v>
      </c>
      <c r="D49" s="146"/>
      <c r="E49" s="146"/>
      <c r="F49" s="103">
        <v>15000</v>
      </c>
      <c r="G49" s="146"/>
      <c r="H49" s="145"/>
      <c r="I49" s="145"/>
    </row>
    <row r="50" spans="1:9" x14ac:dyDescent="0.2">
      <c r="A50" s="104" t="s">
        <v>985</v>
      </c>
      <c r="B50" s="104" t="s">
        <v>986</v>
      </c>
      <c r="C50" s="103">
        <v>4.62</v>
      </c>
      <c r="D50" s="146"/>
      <c r="E50" s="146"/>
      <c r="F50" s="103">
        <v>4.62</v>
      </c>
      <c r="G50" s="146"/>
      <c r="H50" s="145"/>
      <c r="I50" s="145"/>
    </row>
    <row r="51" spans="1:9" x14ac:dyDescent="0.2">
      <c r="A51" s="104" t="s">
        <v>987</v>
      </c>
      <c r="B51" s="104" t="s">
        <v>1009</v>
      </c>
      <c r="C51" s="103">
        <v>4.7300000000000004</v>
      </c>
      <c r="D51" s="146"/>
      <c r="E51" s="146"/>
      <c r="F51" s="103">
        <v>4.7300000000000004</v>
      </c>
      <c r="G51" s="146"/>
      <c r="H51" s="145"/>
      <c r="I51" s="145"/>
    </row>
    <row r="52" spans="1:9" x14ac:dyDescent="0.2">
      <c r="A52" s="39"/>
      <c r="B52" s="39" t="s">
        <v>146</v>
      </c>
      <c r="C52" s="125">
        <f>SUM(C29:C51)</f>
        <v>255154.41</v>
      </c>
      <c r="D52" s="125">
        <f>SUM(D29:D49)</f>
        <v>0</v>
      </c>
      <c r="E52" s="125">
        <f>SUM(E29:E49)</f>
        <v>0</v>
      </c>
      <c r="F52" s="125">
        <f>SUM(F29:F51)</f>
        <v>255154.41</v>
      </c>
      <c r="G52" s="125">
        <f>SUM(G29:G49)</f>
        <v>0</v>
      </c>
      <c r="H52" s="125"/>
      <c r="I52" s="125"/>
    </row>
    <row r="55" spans="1:9" x14ac:dyDescent="0.2">
      <c r="A55" s="98" t="s">
        <v>375</v>
      </c>
      <c r="B55" s="111"/>
      <c r="E55" s="149"/>
      <c r="F55" s="149"/>
      <c r="I55" s="151" t="s">
        <v>134</v>
      </c>
    </row>
    <row r="56" spans="1:9" x14ac:dyDescent="0.2">
      <c r="A56" s="150"/>
      <c r="B56" s="150"/>
      <c r="C56" s="149"/>
      <c r="D56" s="149"/>
      <c r="E56" s="149"/>
      <c r="F56" s="149"/>
    </row>
    <row r="57" spans="1:9" x14ac:dyDescent="0.2">
      <c r="A57" s="109" t="s">
        <v>44</v>
      </c>
      <c r="B57" s="108" t="s">
        <v>45</v>
      </c>
      <c r="C57" s="148" t="s">
        <v>133</v>
      </c>
      <c r="D57" s="148" t="s">
        <v>132</v>
      </c>
      <c r="E57" s="148" t="s">
        <v>131</v>
      </c>
      <c r="F57" s="148" t="s">
        <v>130</v>
      </c>
      <c r="G57" s="147" t="s">
        <v>129</v>
      </c>
      <c r="H57" s="108" t="s">
        <v>128</v>
      </c>
      <c r="I57" s="108" t="s">
        <v>127</v>
      </c>
    </row>
    <row r="58" spans="1:9" x14ac:dyDescent="0.2">
      <c r="A58" s="222" t="s">
        <v>376</v>
      </c>
      <c r="B58" s="222" t="s">
        <v>346</v>
      </c>
      <c r="C58" s="303">
        <v>9985</v>
      </c>
      <c r="D58" s="146"/>
      <c r="E58" s="146"/>
      <c r="F58" s="303">
        <v>9985</v>
      </c>
      <c r="G58" s="146"/>
      <c r="H58" s="145"/>
      <c r="I58" s="153" t="s">
        <v>386</v>
      </c>
    </row>
    <row r="59" spans="1:9" x14ac:dyDescent="0.2">
      <c r="A59" s="222" t="s">
        <v>377</v>
      </c>
      <c r="B59" s="222" t="s">
        <v>360</v>
      </c>
      <c r="C59" s="303">
        <v>21861.99</v>
      </c>
      <c r="D59" s="146"/>
      <c r="E59" s="146"/>
      <c r="F59" s="303">
        <v>21861.99</v>
      </c>
      <c r="G59" s="146"/>
      <c r="H59" s="145"/>
      <c r="I59" s="153" t="s">
        <v>386</v>
      </c>
    </row>
    <row r="60" spans="1:9" x14ac:dyDescent="0.2">
      <c r="A60" s="222" t="s">
        <v>378</v>
      </c>
      <c r="B60" s="222" t="s">
        <v>352</v>
      </c>
      <c r="C60" s="303">
        <v>10730</v>
      </c>
      <c r="D60" s="146"/>
      <c r="E60" s="146"/>
      <c r="F60" s="303">
        <v>10730</v>
      </c>
      <c r="G60" s="146"/>
      <c r="H60" s="145"/>
      <c r="I60" s="153" t="s">
        <v>386</v>
      </c>
    </row>
    <row r="61" spans="1:9" x14ac:dyDescent="0.2">
      <c r="A61" s="222" t="s">
        <v>379</v>
      </c>
      <c r="B61" s="222" t="s">
        <v>347</v>
      </c>
      <c r="C61" s="303">
        <v>15000</v>
      </c>
      <c r="D61" s="146"/>
      <c r="E61" s="146"/>
      <c r="F61" s="303">
        <v>15000</v>
      </c>
      <c r="G61" s="146"/>
      <c r="H61" s="145"/>
      <c r="I61" s="153" t="s">
        <v>386</v>
      </c>
    </row>
    <row r="62" spans="1:9" x14ac:dyDescent="0.2">
      <c r="A62" s="222" t="s">
        <v>380</v>
      </c>
      <c r="B62" s="222" t="s">
        <v>356</v>
      </c>
      <c r="C62" s="303">
        <v>73652</v>
      </c>
      <c r="D62" s="146"/>
      <c r="E62" s="146"/>
      <c r="F62" s="303">
        <v>73652</v>
      </c>
      <c r="G62" s="146"/>
      <c r="H62" s="145"/>
      <c r="I62" s="153"/>
    </row>
    <row r="63" spans="1:9" x14ac:dyDescent="0.2">
      <c r="A63" s="222" t="s">
        <v>964</v>
      </c>
      <c r="B63" s="222" t="s">
        <v>965</v>
      </c>
      <c r="C63" s="304">
        <v>250</v>
      </c>
      <c r="D63" s="146"/>
      <c r="E63" s="146"/>
      <c r="F63" s="304">
        <v>250</v>
      </c>
      <c r="G63" s="146"/>
      <c r="H63" s="145"/>
      <c r="I63" s="153"/>
    </row>
    <row r="64" spans="1:9" x14ac:dyDescent="0.2">
      <c r="A64" s="222" t="s">
        <v>988</v>
      </c>
      <c r="B64" s="222" t="s">
        <v>963</v>
      </c>
      <c r="C64" s="304">
        <v>3162.5</v>
      </c>
      <c r="D64" s="146"/>
      <c r="E64" s="146"/>
      <c r="F64" s="304">
        <v>3162.5</v>
      </c>
      <c r="G64" s="146"/>
      <c r="H64" s="145"/>
      <c r="I64" s="153"/>
    </row>
    <row r="65" spans="1:9" x14ac:dyDescent="0.2">
      <c r="A65" s="222" t="s">
        <v>1017</v>
      </c>
      <c r="B65" s="222" t="s">
        <v>1013</v>
      </c>
      <c r="C65" s="304">
        <v>26250</v>
      </c>
      <c r="D65" s="146"/>
      <c r="E65" s="146"/>
      <c r="F65" s="304">
        <v>26250</v>
      </c>
      <c r="G65" s="146"/>
      <c r="H65" s="145"/>
      <c r="I65" s="153"/>
    </row>
    <row r="66" spans="1:9" x14ac:dyDescent="0.2">
      <c r="A66" s="222" t="s">
        <v>1018</v>
      </c>
      <c r="B66" s="222" t="s">
        <v>981</v>
      </c>
      <c r="C66" s="304">
        <v>11250</v>
      </c>
      <c r="D66" s="146"/>
      <c r="E66" s="146"/>
      <c r="F66" s="304">
        <v>11250</v>
      </c>
      <c r="G66" s="146"/>
      <c r="H66" s="145"/>
      <c r="I66" s="153"/>
    </row>
    <row r="67" spans="1:9" x14ac:dyDescent="0.2">
      <c r="A67" s="222" t="s">
        <v>1042</v>
      </c>
      <c r="B67" s="222" t="s">
        <v>1043</v>
      </c>
      <c r="C67" s="304">
        <v>8246</v>
      </c>
      <c r="D67" s="146"/>
      <c r="E67" s="146"/>
      <c r="F67" s="304">
        <v>8246</v>
      </c>
      <c r="G67" s="146"/>
      <c r="H67" s="145"/>
      <c r="I67" s="153"/>
    </row>
    <row r="68" spans="1:9" x14ac:dyDescent="0.2">
      <c r="A68" s="222" t="s">
        <v>1044</v>
      </c>
      <c r="B68" s="222" t="s">
        <v>1045</v>
      </c>
      <c r="C68" s="304">
        <v>9584</v>
      </c>
      <c r="D68" s="146"/>
      <c r="E68" s="146"/>
      <c r="F68" s="304">
        <v>9584</v>
      </c>
      <c r="G68" s="146"/>
      <c r="H68" s="145"/>
      <c r="I68" s="153"/>
    </row>
    <row r="69" spans="1:9" x14ac:dyDescent="0.2">
      <c r="A69" s="222" t="s">
        <v>1046</v>
      </c>
      <c r="B69" s="222" t="s">
        <v>1047</v>
      </c>
      <c r="C69" s="304">
        <v>14375</v>
      </c>
      <c r="D69" s="146"/>
      <c r="E69" s="146"/>
      <c r="F69" s="304">
        <v>14375</v>
      </c>
      <c r="G69" s="146"/>
      <c r="H69" s="145"/>
      <c r="I69" s="153"/>
    </row>
    <row r="70" spans="1:9" x14ac:dyDescent="0.2">
      <c r="A70" s="222" t="s">
        <v>1048</v>
      </c>
      <c r="B70" s="222" t="s">
        <v>345</v>
      </c>
      <c r="C70" s="304">
        <v>6200</v>
      </c>
      <c r="D70" s="146"/>
      <c r="E70" s="146"/>
      <c r="F70" s="304">
        <v>6200</v>
      </c>
      <c r="G70" s="146"/>
      <c r="H70" s="145"/>
      <c r="I70" s="153"/>
    </row>
    <row r="71" spans="1:9" x14ac:dyDescent="0.2">
      <c r="A71" s="222" t="s">
        <v>382</v>
      </c>
      <c r="B71" s="222" t="s">
        <v>374</v>
      </c>
      <c r="C71" s="303">
        <v>10000</v>
      </c>
      <c r="D71" s="292"/>
      <c r="E71" s="292"/>
      <c r="F71" s="303">
        <v>10000</v>
      </c>
      <c r="G71" s="292"/>
      <c r="H71" s="222"/>
      <c r="I71" s="222"/>
    </row>
    <row r="72" spans="1:9" x14ac:dyDescent="0.2">
      <c r="A72" s="222" t="s">
        <v>383</v>
      </c>
      <c r="B72" s="222" t="s">
        <v>384</v>
      </c>
      <c r="C72" s="303">
        <v>6249.97</v>
      </c>
      <c r="D72" s="292"/>
      <c r="E72" s="292"/>
      <c r="F72" s="303">
        <v>6249.97</v>
      </c>
      <c r="G72" s="292"/>
      <c r="H72" s="222"/>
      <c r="I72" s="222"/>
    </row>
    <row r="73" spans="1:9" x14ac:dyDescent="0.2">
      <c r="A73" s="222" t="s">
        <v>989</v>
      </c>
      <c r="B73" s="222" t="s">
        <v>365</v>
      </c>
      <c r="C73" s="303">
        <v>1125</v>
      </c>
      <c r="D73" s="292"/>
      <c r="E73" s="292"/>
      <c r="F73" s="303">
        <v>1125</v>
      </c>
      <c r="G73" s="292"/>
      <c r="H73" s="222"/>
      <c r="I73" s="222"/>
    </row>
    <row r="74" spans="1:9" x14ac:dyDescent="0.2">
      <c r="A74" s="222" t="s">
        <v>990</v>
      </c>
      <c r="B74" s="222" t="s">
        <v>983</v>
      </c>
      <c r="C74" s="303">
        <v>2500</v>
      </c>
      <c r="D74" s="292"/>
      <c r="E74" s="292"/>
      <c r="F74" s="303">
        <v>2500</v>
      </c>
      <c r="G74" s="292"/>
      <c r="H74" s="222"/>
      <c r="I74" s="222"/>
    </row>
    <row r="75" spans="1:9" x14ac:dyDescent="0.2">
      <c r="A75" s="222" t="s">
        <v>991</v>
      </c>
      <c r="B75" s="222" t="s">
        <v>992</v>
      </c>
      <c r="C75" s="303">
        <v>1100</v>
      </c>
      <c r="D75" s="292"/>
      <c r="E75" s="292"/>
      <c r="F75" s="303">
        <v>1100</v>
      </c>
      <c r="G75" s="292"/>
      <c r="H75" s="222"/>
      <c r="I75" s="222"/>
    </row>
    <row r="76" spans="1:9" x14ac:dyDescent="0.2">
      <c r="A76" s="222" t="s">
        <v>1019</v>
      </c>
      <c r="B76" s="222" t="s">
        <v>373</v>
      </c>
      <c r="C76" s="303">
        <v>2058.1999999999998</v>
      </c>
      <c r="D76" s="292"/>
      <c r="E76" s="292"/>
      <c r="F76" s="303">
        <v>2058.1999999999998</v>
      </c>
      <c r="G76" s="292"/>
      <c r="H76" s="222"/>
      <c r="I76" s="222"/>
    </row>
    <row r="77" spans="1:9" x14ac:dyDescent="0.2">
      <c r="A77" s="222" t="s">
        <v>1020</v>
      </c>
      <c r="B77" s="222" t="s">
        <v>1021</v>
      </c>
      <c r="C77" s="303">
        <v>111.11</v>
      </c>
      <c r="D77" s="292"/>
      <c r="E77" s="292"/>
      <c r="F77" s="303">
        <v>111.11</v>
      </c>
      <c r="G77" s="292"/>
      <c r="H77" s="222"/>
      <c r="I77" s="222"/>
    </row>
    <row r="78" spans="1:9" x14ac:dyDescent="0.2">
      <c r="A78" s="222" t="s">
        <v>1049</v>
      </c>
      <c r="B78" s="222" t="s">
        <v>984</v>
      </c>
      <c r="C78" s="303">
        <v>5250</v>
      </c>
      <c r="D78" s="292"/>
      <c r="E78" s="292"/>
      <c r="F78" s="303">
        <v>5250</v>
      </c>
      <c r="G78" s="292"/>
      <c r="H78" s="222"/>
      <c r="I78" s="222"/>
    </row>
    <row r="79" spans="1:9" x14ac:dyDescent="0.2">
      <c r="A79" s="39"/>
      <c r="B79" s="39" t="s">
        <v>385</v>
      </c>
      <c r="C79" s="125">
        <f>SUM(C58:C78)</f>
        <v>238940.77</v>
      </c>
      <c r="D79" s="125">
        <f>SUM(D58:D72)</f>
        <v>0</v>
      </c>
      <c r="E79" s="125">
        <f>SUM(E58:E72)</f>
        <v>0</v>
      </c>
      <c r="F79" s="125">
        <f>SUM(F58:F78)</f>
        <v>238940.77</v>
      </c>
      <c r="G79" s="125">
        <f>SUM(G58:G72)</f>
        <v>0</v>
      </c>
      <c r="H79" s="125">
        <f>SUM(H58:H72)</f>
        <v>0</v>
      </c>
      <c r="I79" s="125"/>
    </row>
    <row r="83" spans="1:9" x14ac:dyDescent="0.2">
      <c r="A83" s="98" t="s">
        <v>145</v>
      </c>
      <c r="B83" s="111"/>
      <c r="E83" s="149"/>
      <c r="F83" s="149"/>
      <c r="I83" s="151" t="s">
        <v>134</v>
      </c>
    </row>
    <row r="84" spans="1:9" x14ac:dyDescent="0.2">
      <c r="A84" s="150"/>
      <c r="B84" s="150"/>
      <c r="C84" s="149"/>
      <c r="D84" s="149"/>
      <c r="E84" s="149"/>
      <c r="F84" s="149"/>
    </row>
    <row r="85" spans="1:9" x14ac:dyDescent="0.2">
      <c r="A85" s="109" t="s">
        <v>44</v>
      </c>
      <c r="B85" s="108" t="s">
        <v>45</v>
      </c>
      <c r="C85" s="148" t="s">
        <v>133</v>
      </c>
      <c r="D85" s="148" t="s">
        <v>132</v>
      </c>
      <c r="E85" s="148" t="s">
        <v>131</v>
      </c>
      <c r="F85" s="148" t="s">
        <v>130</v>
      </c>
      <c r="G85" s="147" t="s">
        <v>129</v>
      </c>
      <c r="H85" s="108" t="s">
        <v>128</v>
      </c>
      <c r="I85" s="108" t="s">
        <v>127</v>
      </c>
    </row>
    <row r="86" spans="1:9" x14ac:dyDescent="0.2">
      <c r="A86" s="104"/>
      <c r="B86" s="104"/>
      <c r="C86" s="103"/>
      <c r="D86" s="146"/>
      <c r="E86" s="146"/>
      <c r="F86" s="146"/>
      <c r="G86" s="146"/>
      <c r="H86" s="145"/>
      <c r="I86" s="145"/>
    </row>
    <row r="87" spans="1:9" x14ac:dyDescent="0.2">
      <c r="A87" s="104"/>
      <c r="B87" s="104"/>
      <c r="C87" s="103"/>
      <c r="D87" s="146"/>
      <c r="E87" s="146"/>
      <c r="F87" s="146"/>
      <c r="G87" s="146"/>
      <c r="H87" s="145"/>
      <c r="I87" s="145"/>
    </row>
    <row r="88" spans="1:9" x14ac:dyDescent="0.2">
      <c r="A88" s="104"/>
      <c r="B88" s="104"/>
      <c r="C88" s="103"/>
      <c r="D88" s="146"/>
      <c r="E88" s="146"/>
      <c r="F88" s="146"/>
      <c r="G88" s="146"/>
      <c r="H88" s="145"/>
      <c r="I88" s="145"/>
    </row>
    <row r="89" spans="1:9" x14ac:dyDescent="0.2">
      <c r="A89" s="104"/>
      <c r="B89" s="104"/>
      <c r="C89" s="103"/>
      <c r="D89" s="146"/>
      <c r="E89" s="146"/>
      <c r="F89" s="146"/>
      <c r="G89" s="146"/>
      <c r="H89" s="145"/>
      <c r="I89" s="145"/>
    </row>
    <row r="90" spans="1:9" x14ac:dyDescent="0.2">
      <c r="A90" s="39"/>
      <c r="B90" s="39" t="s">
        <v>144</v>
      </c>
      <c r="C90" s="125">
        <f>SUM(C86:C89)</f>
        <v>0</v>
      </c>
      <c r="D90" s="125">
        <f>SUM(D86:D89)</f>
        <v>0</v>
      </c>
      <c r="E90" s="125">
        <f>SUM(E86:E89)</f>
        <v>0</v>
      </c>
      <c r="F90" s="125">
        <f>SUM(F86:F89)</f>
        <v>0</v>
      </c>
      <c r="G90" s="125">
        <f>SUM(G86:G89)</f>
        <v>0</v>
      </c>
      <c r="H90" s="125"/>
      <c r="I90" s="125"/>
    </row>
    <row r="93" spans="1:9" x14ac:dyDescent="0.2">
      <c r="A93" s="98" t="s">
        <v>143</v>
      </c>
      <c r="B93" s="111"/>
      <c r="C93" s="149"/>
      <c r="D93" s="149"/>
      <c r="E93" s="149"/>
      <c r="F93" s="149"/>
    </row>
    <row r="94" spans="1:9" x14ac:dyDescent="0.2">
      <c r="A94" s="150"/>
      <c r="B94" s="150"/>
      <c r="C94" s="149"/>
      <c r="D94" s="149"/>
      <c r="E94" s="149"/>
      <c r="F94" s="149"/>
    </row>
    <row r="95" spans="1:9" x14ac:dyDescent="0.2">
      <c r="A95" s="109" t="s">
        <v>44</v>
      </c>
      <c r="B95" s="108" t="s">
        <v>45</v>
      </c>
      <c r="C95" s="148" t="s">
        <v>133</v>
      </c>
      <c r="D95" s="148" t="s">
        <v>132</v>
      </c>
      <c r="E95" s="148" t="s">
        <v>131</v>
      </c>
      <c r="F95" s="148" t="s">
        <v>130</v>
      </c>
      <c r="G95" s="147" t="s">
        <v>129</v>
      </c>
      <c r="H95" s="108" t="s">
        <v>128</v>
      </c>
      <c r="I95" s="108" t="s">
        <v>127</v>
      </c>
    </row>
    <row r="96" spans="1:9" x14ac:dyDescent="0.2">
      <c r="A96" s="104" t="s">
        <v>387</v>
      </c>
      <c r="B96" s="104" t="s">
        <v>388</v>
      </c>
      <c r="C96" s="103">
        <v>62209.04</v>
      </c>
      <c r="D96" s="103">
        <v>62209.04</v>
      </c>
      <c r="E96" s="146"/>
      <c r="F96" s="146"/>
      <c r="G96" s="146"/>
      <c r="H96" s="145"/>
      <c r="I96" s="145"/>
    </row>
    <row r="97" spans="1:9" x14ac:dyDescent="0.2">
      <c r="A97" s="104" t="s">
        <v>1050</v>
      </c>
      <c r="B97" s="104" t="s">
        <v>1051</v>
      </c>
      <c r="C97" s="103">
        <v>50000</v>
      </c>
      <c r="D97" s="103">
        <v>50000</v>
      </c>
      <c r="E97" s="146"/>
      <c r="F97" s="146"/>
      <c r="G97" s="146"/>
      <c r="H97" s="145"/>
      <c r="I97" s="145"/>
    </row>
    <row r="98" spans="1:9" x14ac:dyDescent="0.2">
      <c r="A98" s="104" t="s">
        <v>1052</v>
      </c>
      <c r="B98" s="104" t="s">
        <v>1053</v>
      </c>
      <c r="C98" s="103">
        <v>5846.4</v>
      </c>
      <c r="D98" s="103">
        <v>5846.4</v>
      </c>
      <c r="E98" s="146"/>
      <c r="F98" s="146"/>
      <c r="G98" s="146"/>
      <c r="H98" s="145"/>
      <c r="I98" s="145"/>
    </row>
    <row r="99" spans="1:9" x14ac:dyDescent="0.2">
      <c r="A99" s="104" t="s">
        <v>1054</v>
      </c>
      <c r="B99" s="104" t="s">
        <v>1055</v>
      </c>
      <c r="C99" s="103">
        <v>3135.48</v>
      </c>
      <c r="D99" s="103">
        <v>3135.48</v>
      </c>
      <c r="E99" s="146"/>
      <c r="F99" s="146"/>
      <c r="G99" s="146"/>
      <c r="H99" s="145"/>
      <c r="I99" s="145"/>
    </row>
    <row r="100" spans="1:9" x14ac:dyDescent="0.2">
      <c r="A100" s="104" t="s">
        <v>1056</v>
      </c>
      <c r="B100" s="104" t="s">
        <v>1057</v>
      </c>
      <c r="C100" s="103">
        <v>15000</v>
      </c>
      <c r="D100" s="103">
        <v>15000</v>
      </c>
      <c r="E100" s="146"/>
      <c r="F100" s="146"/>
      <c r="G100" s="146"/>
      <c r="H100" s="145"/>
      <c r="I100" s="145"/>
    </row>
    <row r="101" spans="1:9" x14ac:dyDescent="0.2">
      <c r="A101" s="104" t="s">
        <v>1058</v>
      </c>
      <c r="B101" s="104" t="s">
        <v>1059</v>
      </c>
      <c r="C101" s="103">
        <v>682</v>
      </c>
      <c r="D101" s="103">
        <v>682</v>
      </c>
      <c r="E101" s="146"/>
      <c r="F101" s="146"/>
      <c r="G101" s="146"/>
      <c r="H101" s="145"/>
      <c r="I101" s="145"/>
    </row>
    <row r="102" spans="1:9" x14ac:dyDescent="0.2">
      <c r="A102" s="104" t="s">
        <v>1060</v>
      </c>
      <c r="B102" s="104" t="s">
        <v>1061</v>
      </c>
      <c r="C102" s="103">
        <v>1902</v>
      </c>
      <c r="D102" s="103">
        <v>1902</v>
      </c>
      <c r="E102" s="146"/>
      <c r="F102" s="146"/>
      <c r="G102" s="146"/>
      <c r="H102" s="145"/>
      <c r="I102" s="145"/>
    </row>
    <row r="103" spans="1:9" x14ac:dyDescent="0.2">
      <c r="A103" s="104" t="s">
        <v>993</v>
      </c>
      <c r="B103" s="104" t="s">
        <v>994</v>
      </c>
      <c r="C103" s="302">
        <v>17585.75</v>
      </c>
      <c r="D103" s="302"/>
      <c r="E103" s="302">
        <v>17585.75</v>
      </c>
      <c r="F103" s="146"/>
      <c r="G103" s="146"/>
      <c r="H103" s="145"/>
      <c r="I103" s="145"/>
    </row>
    <row r="104" spans="1:9" ht="22.5" x14ac:dyDescent="0.2">
      <c r="A104" s="104" t="s">
        <v>389</v>
      </c>
      <c r="B104" s="104" t="s">
        <v>390</v>
      </c>
      <c r="C104" s="302">
        <v>203207.25</v>
      </c>
      <c r="D104" s="103"/>
      <c r="E104" s="302">
        <v>203207.25</v>
      </c>
      <c r="F104" s="146"/>
      <c r="G104" s="146"/>
      <c r="H104" s="145"/>
      <c r="I104" s="145"/>
    </row>
    <row r="105" spans="1:9" x14ac:dyDescent="0.2">
      <c r="A105" s="104" t="s">
        <v>995</v>
      </c>
      <c r="B105" s="104" t="s">
        <v>996</v>
      </c>
      <c r="C105" s="103">
        <v>350838.26</v>
      </c>
      <c r="D105" s="103"/>
      <c r="E105" s="103">
        <v>350838.26</v>
      </c>
      <c r="F105" s="146"/>
      <c r="G105" s="146"/>
      <c r="H105" s="145"/>
      <c r="I105" s="145"/>
    </row>
    <row r="106" spans="1:9" x14ac:dyDescent="0.2">
      <c r="A106" s="104" t="s">
        <v>1022</v>
      </c>
      <c r="B106" s="104" t="s">
        <v>1023</v>
      </c>
      <c r="C106" s="103">
        <v>103414.98</v>
      </c>
      <c r="D106" s="103"/>
      <c r="E106" s="103">
        <v>103414.98</v>
      </c>
      <c r="F106" s="146"/>
      <c r="G106" s="146"/>
      <c r="H106" s="145"/>
      <c r="I106" s="145"/>
    </row>
    <row r="107" spans="1:9" x14ac:dyDescent="0.2">
      <c r="A107" s="104" t="s">
        <v>1030</v>
      </c>
      <c r="B107" s="104" t="s">
        <v>1031</v>
      </c>
      <c r="C107" s="103">
        <v>21377.25</v>
      </c>
      <c r="D107" s="103"/>
      <c r="E107" s="103">
        <v>21377.25</v>
      </c>
      <c r="F107" s="146"/>
      <c r="G107" s="146"/>
      <c r="H107" s="145"/>
      <c r="I107" s="145"/>
    </row>
    <row r="108" spans="1:9" x14ac:dyDescent="0.2">
      <c r="A108" s="104" t="s">
        <v>1062</v>
      </c>
      <c r="B108" s="104" t="s">
        <v>1063</v>
      </c>
      <c r="C108" s="103">
        <v>107318.51</v>
      </c>
      <c r="D108" s="103"/>
      <c r="E108" s="103">
        <v>107318.51</v>
      </c>
      <c r="F108" s="146"/>
      <c r="G108" s="146"/>
      <c r="H108" s="145"/>
      <c r="I108" s="145"/>
    </row>
    <row r="109" spans="1:9" x14ac:dyDescent="0.2">
      <c r="A109" s="104" t="s">
        <v>1064</v>
      </c>
      <c r="B109" s="104" t="s">
        <v>1065</v>
      </c>
      <c r="C109" s="103">
        <v>108551.84</v>
      </c>
      <c r="D109" s="103"/>
      <c r="E109" s="103">
        <v>108551.84</v>
      </c>
      <c r="F109" s="146"/>
      <c r="G109" s="146"/>
      <c r="H109" s="145"/>
      <c r="I109" s="145"/>
    </row>
    <row r="110" spans="1:9" x14ac:dyDescent="0.2">
      <c r="A110" s="39"/>
      <c r="B110" s="39" t="s">
        <v>142</v>
      </c>
      <c r="C110" s="125">
        <f>SUM(C96:C109)</f>
        <v>1051068.76</v>
      </c>
      <c r="D110" s="125">
        <f>SUM(D96:D109)</f>
        <v>138774.91999999998</v>
      </c>
      <c r="E110" s="125">
        <f>SUM(E96:E109)</f>
        <v>912293.84</v>
      </c>
      <c r="F110" s="125">
        <f>SUM(F96:F104)</f>
        <v>0</v>
      </c>
      <c r="G110" s="125">
        <f>SUM(G96:G104)</f>
        <v>0</v>
      </c>
      <c r="H110" s="125"/>
      <c r="I110" s="125"/>
    </row>
    <row r="113" spans="1:11" x14ac:dyDescent="0.2">
      <c r="A113" s="98" t="s">
        <v>141</v>
      </c>
      <c r="B113" s="111"/>
      <c r="C113" s="152"/>
      <c r="E113" s="149"/>
      <c r="F113" s="149"/>
      <c r="I113" s="151" t="s">
        <v>134</v>
      </c>
    </row>
    <row r="114" spans="1:11" x14ac:dyDescent="0.2">
      <c r="A114" s="150"/>
      <c r="B114" s="150"/>
      <c r="C114" s="149"/>
      <c r="D114" s="149"/>
      <c r="E114" s="149"/>
      <c r="F114" s="149"/>
    </row>
    <row r="115" spans="1:11" x14ac:dyDescent="0.2">
      <c r="A115" s="109" t="s">
        <v>44</v>
      </c>
      <c r="B115" s="108" t="s">
        <v>45</v>
      </c>
      <c r="C115" s="148" t="s">
        <v>133</v>
      </c>
      <c r="D115" s="148" t="s">
        <v>132</v>
      </c>
      <c r="E115" s="148" t="s">
        <v>131</v>
      </c>
      <c r="F115" s="148" t="s">
        <v>130</v>
      </c>
      <c r="G115" s="147" t="s">
        <v>129</v>
      </c>
      <c r="H115" s="108" t="s">
        <v>128</v>
      </c>
      <c r="I115" s="108" t="s">
        <v>127</v>
      </c>
    </row>
    <row r="116" spans="1:11" x14ac:dyDescent="0.2">
      <c r="A116" s="104"/>
      <c r="B116" s="104"/>
      <c r="C116" s="103"/>
      <c r="D116" s="146"/>
      <c r="E116" s="146"/>
      <c r="F116" s="146"/>
      <c r="G116" s="146"/>
      <c r="H116" s="145"/>
      <c r="I116" s="145"/>
    </row>
    <row r="117" spans="1:11" x14ac:dyDescent="0.2">
      <c r="A117" s="104"/>
      <c r="B117" s="104"/>
      <c r="C117" s="103"/>
      <c r="D117" s="146"/>
      <c r="E117" s="146"/>
      <c r="F117" s="146"/>
      <c r="G117" s="146"/>
      <c r="H117" s="145"/>
      <c r="I117" s="145"/>
    </row>
    <row r="118" spans="1:11" x14ac:dyDescent="0.2">
      <c r="A118" s="104"/>
      <c r="B118" s="104"/>
      <c r="C118" s="103"/>
      <c r="D118" s="146"/>
      <c r="E118" s="146"/>
      <c r="F118" s="146"/>
      <c r="G118" s="146"/>
      <c r="H118" s="145"/>
      <c r="I118" s="145"/>
      <c r="K118" s="6"/>
    </row>
    <row r="119" spans="1:11" x14ac:dyDescent="0.2">
      <c r="A119" s="104"/>
      <c r="B119" s="104"/>
      <c r="C119" s="103"/>
      <c r="D119" s="146"/>
      <c r="E119" s="146"/>
      <c r="F119" s="146"/>
      <c r="G119" s="146"/>
      <c r="H119" s="145"/>
      <c r="I119" s="145"/>
      <c r="K119" s="6"/>
    </row>
    <row r="120" spans="1:11" x14ac:dyDescent="0.2">
      <c r="A120" s="39"/>
      <c r="B120" s="39" t="s">
        <v>140</v>
      </c>
      <c r="C120" s="125">
        <f>SUM(C116:C119)</f>
        <v>0</v>
      </c>
      <c r="D120" s="125">
        <f>SUM(D116:D119)</f>
        <v>0</v>
      </c>
      <c r="E120" s="125">
        <f>SUM(E116:E119)</f>
        <v>0</v>
      </c>
      <c r="F120" s="125">
        <f>SUM(F116:F119)</f>
        <v>0</v>
      </c>
      <c r="G120" s="125">
        <f>SUM(G116:G119)</f>
        <v>0</v>
      </c>
      <c r="H120" s="125"/>
      <c r="I120" s="125"/>
      <c r="K120" s="6"/>
    </row>
    <row r="123" spans="1:11" x14ac:dyDescent="0.2">
      <c r="A123" s="98" t="s">
        <v>139</v>
      </c>
      <c r="B123" s="111"/>
      <c r="E123" s="149"/>
      <c r="F123" s="149"/>
      <c r="I123" s="151" t="s">
        <v>134</v>
      </c>
    </row>
    <row r="124" spans="1:11" x14ac:dyDescent="0.2">
      <c r="A124" s="150"/>
      <c r="B124" s="150"/>
      <c r="C124" s="149"/>
      <c r="D124" s="149"/>
      <c r="E124" s="149"/>
      <c r="F124" s="149"/>
    </row>
    <row r="125" spans="1:11" x14ac:dyDescent="0.2">
      <c r="A125" s="109" t="s">
        <v>44</v>
      </c>
      <c r="B125" s="108" t="s">
        <v>45</v>
      </c>
      <c r="C125" s="148" t="s">
        <v>133</v>
      </c>
      <c r="D125" s="148" t="s">
        <v>132</v>
      </c>
      <c r="E125" s="148" t="s">
        <v>131</v>
      </c>
      <c r="F125" s="148" t="s">
        <v>130</v>
      </c>
      <c r="G125" s="147" t="s">
        <v>129</v>
      </c>
      <c r="H125" s="108" t="s">
        <v>128</v>
      </c>
      <c r="I125" s="108" t="s">
        <v>127</v>
      </c>
    </row>
    <row r="126" spans="1:11" x14ac:dyDescent="0.2">
      <c r="A126" s="104"/>
      <c r="B126" s="104"/>
      <c r="C126" s="103"/>
      <c r="D126" s="146"/>
      <c r="E126" s="146"/>
      <c r="F126" s="146"/>
      <c r="G126" s="146"/>
      <c r="H126" s="145"/>
      <c r="I126" s="145"/>
    </row>
    <row r="127" spans="1:11" x14ac:dyDescent="0.2">
      <c r="A127" s="104"/>
      <c r="B127" s="104"/>
      <c r="C127" s="103"/>
      <c r="D127" s="146"/>
      <c r="E127" s="146"/>
      <c r="F127" s="146"/>
      <c r="G127" s="146"/>
      <c r="H127" s="145"/>
      <c r="I127" s="145"/>
    </row>
    <row r="128" spans="1:11" x14ac:dyDescent="0.2">
      <c r="A128" s="104"/>
      <c r="B128" s="104"/>
      <c r="C128" s="103"/>
      <c r="D128" s="146"/>
      <c r="E128" s="146"/>
      <c r="F128" s="146"/>
      <c r="G128" s="146"/>
      <c r="H128" s="145"/>
      <c r="I128" s="145"/>
    </row>
    <row r="129" spans="1:11" x14ac:dyDescent="0.2">
      <c r="A129" s="104"/>
      <c r="B129" s="104"/>
      <c r="C129" s="103"/>
      <c r="D129" s="146"/>
      <c r="E129" s="146"/>
      <c r="F129" s="146"/>
      <c r="G129" s="146"/>
      <c r="H129" s="145"/>
      <c r="I129" s="145"/>
    </row>
    <row r="130" spans="1:11" x14ac:dyDescent="0.2">
      <c r="A130" s="39"/>
      <c r="B130" s="39" t="s">
        <v>138</v>
      </c>
      <c r="C130" s="125">
        <f>SUM(C126:C129)</f>
        <v>0</v>
      </c>
      <c r="D130" s="125">
        <f>SUM(D126:D129)</f>
        <v>0</v>
      </c>
      <c r="E130" s="125">
        <f>SUM(E126:E129)</f>
        <v>0</v>
      </c>
      <c r="F130" s="125">
        <f>SUM(F126:F129)</f>
        <v>0</v>
      </c>
      <c r="G130" s="125">
        <f>SUM(G126:G129)</f>
        <v>0</v>
      </c>
      <c r="H130" s="125"/>
      <c r="I130" s="125"/>
    </row>
    <row r="133" spans="1:11" x14ac:dyDescent="0.2">
      <c r="A133" s="98" t="s">
        <v>137</v>
      </c>
      <c r="B133" s="111"/>
      <c r="E133" s="149"/>
      <c r="F133" s="149"/>
      <c r="I133" s="151" t="s">
        <v>134</v>
      </c>
    </row>
    <row r="134" spans="1:11" x14ac:dyDescent="0.2">
      <c r="A134" s="150"/>
      <c r="B134" s="150"/>
      <c r="C134" s="149"/>
      <c r="D134" s="149"/>
      <c r="E134" s="149"/>
      <c r="F134" s="149"/>
    </row>
    <row r="135" spans="1:11" x14ac:dyDescent="0.2">
      <c r="A135" s="109" t="s">
        <v>44</v>
      </c>
      <c r="B135" s="108" t="s">
        <v>45</v>
      </c>
      <c r="C135" s="148" t="s">
        <v>133</v>
      </c>
      <c r="D135" s="148" t="s">
        <v>132</v>
      </c>
      <c r="E135" s="148" t="s">
        <v>131</v>
      </c>
      <c r="F135" s="148" t="s">
        <v>130</v>
      </c>
      <c r="G135" s="147" t="s">
        <v>129</v>
      </c>
      <c r="H135" s="108" t="s">
        <v>128</v>
      </c>
      <c r="I135" s="108" t="s">
        <v>127</v>
      </c>
    </row>
    <row r="136" spans="1:11" x14ac:dyDescent="0.2">
      <c r="A136" s="104"/>
      <c r="B136" s="104"/>
      <c r="C136" s="103"/>
      <c r="D136" s="146"/>
      <c r="E136" s="146"/>
      <c r="F136" s="146"/>
      <c r="G136" s="146"/>
      <c r="H136" s="145"/>
      <c r="I136" s="145"/>
      <c r="K136" s="6"/>
    </row>
    <row r="137" spans="1:11" x14ac:dyDescent="0.2">
      <c r="A137" s="104"/>
      <c r="B137" s="104"/>
      <c r="C137" s="103"/>
      <c r="D137" s="146"/>
      <c r="E137" s="146"/>
      <c r="F137" s="146"/>
      <c r="G137" s="146"/>
      <c r="H137" s="145"/>
      <c r="I137" s="145"/>
      <c r="K137" s="6"/>
    </row>
    <row r="138" spans="1:11" x14ac:dyDescent="0.2">
      <c r="A138" s="104"/>
      <c r="B138" s="104"/>
      <c r="C138" s="103"/>
      <c r="D138" s="146"/>
      <c r="E138" s="146"/>
      <c r="F138" s="146"/>
      <c r="G138" s="146"/>
      <c r="H138" s="145"/>
      <c r="I138" s="145"/>
    </row>
    <row r="139" spans="1:11" x14ac:dyDescent="0.2">
      <c r="A139" s="104"/>
      <c r="B139" s="104"/>
      <c r="C139" s="103"/>
      <c r="D139" s="146"/>
      <c r="E139" s="146"/>
      <c r="F139" s="146"/>
      <c r="G139" s="146"/>
      <c r="H139" s="145"/>
      <c r="I139" s="145"/>
    </row>
    <row r="140" spans="1:11" x14ac:dyDescent="0.2">
      <c r="A140" s="39"/>
      <c r="B140" s="39" t="s">
        <v>136</v>
      </c>
      <c r="C140" s="125">
        <f>SUM(C136:C139)</f>
        <v>0</v>
      </c>
      <c r="D140" s="125">
        <f>SUM(D136:D139)</f>
        <v>0</v>
      </c>
      <c r="E140" s="125">
        <f>SUM(E136:E139)</f>
        <v>0</v>
      </c>
      <c r="F140" s="125">
        <f>SUM(F136:F139)</f>
        <v>0</v>
      </c>
      <c r="G140" s="125">
        <f>SUM(G136:G139)</f>
        <v>0</v>
      </c>
      <c r="H140" s="125"/>
      <c r="I140" s="125"/>
    </row>
    <row r="143" spans="1:11" x14ac:dyDescent="0.2">
      <c r="A143" s="98" t="s">
        <v>135</v>
      </c>
      <c r="B143" s="111"/>
      <c r="E143" s="149"/>
      <c r="F143" s="149"/>
      <c r="I143" s="151" t="s">
        <v>134</v>
      </c>
    </row>
    <row r="144" spans="1:11" x14ac:dyDescent="0.2">
      <c r="A144" s="150"/>
      <c r="B144" s="150"/>
      <c r="C144" s="149"/>
      <c r="D144" s="149"/>
      <c r="E144" s="149"/>
      <c r="F144" s="149"/>
    </row>
    <row r="145" spans="1:9" x14ac:dyDescent="0.2">
      <c r="A145" s="109" t="s">
        <v>44</v>
      </c>
      <c r="B145" s="108" t="s">
        <v>45</v>
      </c>
      <c r="C145" s="148" t="s">
        <v>133</v>
      </c>
      <c r="D145" s="148" t="s">
        <v>132</v>
      </c>
      <c r="E145" s="148" t="s">
        <v>131</v>
      </c>
      <c r="F145" s="148" t="s">
        <v>130</v>
      </c>
      <c r="G145" s="147" t="s">
        <v>129</v>
      </c>
      <c r="H145" s="108" t="s">
        <v>128</v>
      </c>
      <c r="I145" s="108" t="s">
        <v>127</v>
      </c>
    </row>
    <row r="146" spans="1:9" x14ac:dyDescent="0.2">
      <c r="A146" s="104"/>
      <c r="B146" s="104"/>
      <c r="C146" s="103"/>
      <c r="D146" s="146"/>
      <c r="E146" s="146"/>
      <c r="F146" s="146"/>
      <c r="G146" s="146"/>
      <c r="H146" s="145"/>
      <c r="I146" s="145"/>
    </row>
    <row r="147" spans="1:9" x14ac:dyDescent="0.2">
      <c r="A147" s="104"/>
      <c r="B147" s="104"/>
      <c r="C147" s="103"/>
      <c r="D147" s="146"/>
      <c r="E147" s="146"/>
      <c r="F147" s="146"/>
      <c r="G147" s="146"/>
      <c r="H147" s="145"/>
      <c r="I147" s="145"/>
    </row>
    <row r="148" spans="1:9" x14ac:dyDescent="0.2">
      <c r="A148" s="104"/>
      <c r="B148" s="104"/>
      <c r="C148" s="103"/>
      <c r="D148" s="146"/>
      <c r="E148" s="146"/>
      <c r="F148" s="146"/>
      <c r="G148" s="146"/>
      <c r="H148" s="145"/>
      <c r="I148" s="145"/>
    </row>
    <row r="149" spans="1:9" x14ac:dyDescent="0.2">
      <c r="A149" s="104"/>
      <c r="B149" s="104"/>
      <c r="C149" s="103"/>
      <c r="D149" s="146"/>
      <c r="E149" s="146"/>
      <c r="F149" s="146"/>
      <c r="G149" s="146"/>
      <c r="H149" s="145"/>
      <c r="I149" s="145"/>
    </row>
    <row r="150" spans="1:9" x14ac:dyDescent="0.2">
      <c r="A150" s="39"/>
      <c r="B150" s="39" t="s">
        <v>126</v>
      </c>
      <c r="C150" s="125">
        <f>SUM(C146:C149)</f>
        <v>0</v>
      </c>
      <c r="D150" s="125">
        <f>SUM(D146:D149)</f>
        <v>0</v>
      </c>
      <c r="E150" s="125">
        <f>SUM(E146:E149)</f>
        <v>0</v>
      </c>
      <c r="F150" s="125">
        <f>SUM(F146:F149)</f>
        <v>0</v>
      </c>
      <c r="G150" s="125">
        <f>SUM(G146:G149)</f>
        <v>0</v>
      </c>
      <c r="H150" s="125"/>
      <c r="I150" s="125"/>
    </row>
    <row r="231" spans="1:8" x14ac:dyDescent="0.2">
      <c r="A231" s="11"/>
      <c r="B231" s="11"/>
      <c r="C231" s="12"/>
      <c r="D231" s="12"/>
      <c r="E231" s="12"/>
      <c r="F231" s="12"/>
      <c r="G231" s="12"/>
      <c r="H231" s="11"/>
    </row>
    <row r="232" spans="1:8" x14ac:dyDescent="0.2">
      <c r="A232" s="59"/>
      <c r="B232" s="60"/>
    </row>
    <row r="233" spans="1:8" x14ac:dyDescent="0.2">
      <c r="A233" s="59"/>
      <c r="B233" s="60"/>
    </row>
    <row r="234" spans="1:8" x14ac:dyDescent="0.2">
      <c r="A234" s="59"/>
      <c r="B234" s="60"/>
    </row>
    <row r="235" spans="1:8" x14ac:dyDescent="0.2">
      <c r="A235" s="59"/>
      <c r="B235" s="60"/>
    </row>
    <row r="236" spans="1:8" x14ac:dyDescent="0.2">
      <c r="A236" s="59"/>
      <c r="B236" s="60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18 C85 C95 C115 C125 C135 C145 C57 C7 C28:C29 F2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8 A28 A85 A95 A115 A125 A135 A145 A57 A7"/>
    <dataValidation allowBlank="1" showInputMessage="1" showErrorMessage="1" prompt="Corresponde al nombre o descripción de la cuenta de acuerdo al Plan de Cuentas emitido por el CONAC." sqref="B18 B95 B115 B125 B135 B145 B85 B57 B7 B28:B29"/>
    <dataValidation allowBlank="1" showInputMessage="1" showErrorMessage="1" prompt="Importe de la cuentas por cobrar con fecha de vencimiento de 1 a 90 días." sqref="D57 D18 D95 D115 D125 D135 D145 D28 D85 D7"/>
    <dataValidation allowBlank="1" showInputMessage="1" showErrorMessage="1" prompt="Importe de la cuentas por cobrar con fecha de vencimiento de 91 a 180 días." sqref="E7 E18 E95 E115 E125 E135 E145 E28 E85 E57"/>
    <dataValidation allowBlank="1" showInputMessage="1" showErrorMessage="1" prompt="Importe de la cuentas por cobrar con fecha de vencimiento de 181 a 365 días." sqref="F7 F18 F95 F115 F125 F135 F145 F28 F85 F57"/>
    <dataValidation allowBlank="1" showInputMessage="1" showErrorMessage="1" prompt="Importe de la cuentas por cobrar con vencimiento mayor a 365 días." sqref="G7 G18 G95 G115 G125 G135 G145 G28 G85 G57"/>
    <dataValidation allowBlank="1" showInputMessage="1" showErrorMessage="1" prompt="Informar sobre caraterísticas cualitativas de la cuenta, ejemplo: acciones implementadas para su recuperación, causas de la demora en su recuperación." sqref="H7 H18 H95 H115 H125 H135 H145 H28 H85 H57"/>
    <dataValidation allowBlank="1" showInputMessage="1" showErrorMessage="1" prompt="Indicar si el deudor ya sobrepasó el plazo estipulado para pago, 90, 180 o 365 días." sqref="I7 I18 I95 I115 I125 I135 I145 I28 I85 I57"/>
  </dataValidations>
  <pageMargins left="0.98" right="0.2" top="0.36" bottom="0.36" header="0.3" footer="0.3"/>
  <pageSetup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42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94</v>
      </c>
      <c r="B2" s="3"/>
      <c r="C2" s="3"/>
      <c r="D2" s="3"/>
      <c r="E2" s="3"/>
      <c r="F2" s="3"/>
      <c r="G2" s="3"/>
      <c r="H2" s="61"/>
    </row>
    <row r="3" spans="1:17" x14ac:dyDescent="0.2">
      <c r="A3" s="3"/>
      <c r="B3" s="3"/>
      <c r="C3" s="3"/>
      <c r="D3" s="3"/>
      <c r="E3" s="3"/>
      <c r="F3" s="3"/>
      <c r="G3" s="3"/>
      <c r="H3" s="61"/>
    </row>
    <row r="4" spans="1:17" ht="11.25" customHeight="1" x14ac:dyDescent="0.2">
      <c r="A4" s="61"/>
      <c r="B4" s="61"/>
      <c r="C4" s="61"/>
      <c r="D4" s="61"/>
      <c r="E4" s="61"/>
      <c r="F4" s="61"/>
      <c r="G4" s="3"/>
      <c r="H4" s="61"/>
    </row>
    <row r="5" spans="1:17" ht="11.25" customHeight="1" x14ac:dyDescent="0.2">
      <c r="A5" s="18" t="s">
        <v>154</v>
      </c>
      <c r="B5" s="19"/>
      <c r="C5" s="19"/>
      <c r="D5" s="19"/>
      <c r="E5" s="19"/>
      <c r="F5" s="16"/>
      <c r="G5" s="16"/>
      <c r="H5" s="321" t="s">
        <v>153</v>
      </c>
    </row>
    <row r="6" spans="1:17" x14ac:dyDescent="0.2">
      <c r="J6" s="326"/>
      <c r="K6" s="326"/>
      <c r="L6" s="326"/>
      <c r="M6" s="326"/>
      <c r="N6" s="326"/>
      <c r="O6" s="326"/>
      <c r="P6" s="326"/>
      <c r="Q6" s="326"/>
    </row>
    <row r="7" spans="1:17" x14ac:dyDescent="0.2">
      <c r="A7" s="3" t="s">
        <v>51</v>
      </c>
    </row>
    <row r="8" spans="1:17" ht="52.5" customHeight="1" x14ac:dyDescent="0.2">
      <c r="A8" s="327" t="s">
        <v>152</v>
      </c>
      <c r="B8" s="327"/>
      <c r="C8" s="327"/>
      <c r="D8" s="327"/>
      <c r="E8" s="327"/>
      <c r="F8" s="327"/>
      <c r="G8" s="327"/>
      <c r="H8" s="32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4" width="17.7109375" style="61" customWidth="1"/>
    <col min="5" max="16384" width="11.42578125" style="61"/>
  </cols>
  <sheetData>
    <row r="1" spans="1:4" x14ac:dyDescent="0.2">
      <c r="A1" s="3" t="s">
        <v>42</v>
      </c>
      <c r="B1" s="3"/>
      <c r="D1" s="5"/>
    </row>
    <row r="2" spans="1:4" x14ac:dyDescent="0.2">
      <c r="A2" s="3" t="s">
        <v>94</v>
      </c>
      <c r="B2" s="3"/>
    </row>
    <row r="5" spans="1:4" s="139" customFormat="1" ht="11.25" customHeight="1" x14ac:dyDescent="0.2">
      <c r="A5" s="142" t="s">
        <v>160</v>
      </c>
      <c r="B5" s="61"/>
      <c r="C5" s="163"/>
      <c r="D5" s="162" t="s">
        <v>157</v>
      </c>
    </row>
    <row r="6" spans="1:4" x14ac:dyDescent="0.2">
      <c r="A6" s="161"/>
      <c r="B6" s="161"/>
      <c r="C6" s="160"/>
      <c r="D6" s="159"/>
    </row>
    <row r="7" spans="1:4" ht="15" customHeight="1" x14ac:dyDescent="0.2">
      <c r="A7" s="109" t="s">
        <v>44</v>
      </c>
      <c r="B7" s="108" t="s">
        <v>45</v>
      </c>
      <c r="C7" s="106" t="s">
        <v>110</v>
      </c>
      <c r="D7" s="158" t="s">
        <v>156</v>
      </c>
    </row>
    <row r="8" spans="1:4" x14ac:dyDescent="0.2">
      <c r="A8" s="104"/>
      <c r="B8" s="145"/>
      <c r="C8" s="146"/>
      <c r="D8" s="145"/>
    </row>
    <row r="9" spans="1:4" x14ac:dyDescent="0.2">
      <c r="A9" s="104"/>
      <c r="B9" s="145"/>
      <c r="C9" s="146"/>
      <c r="D9" s="145"/>
    </row>
    <row r="10" spans="1:4" x14ac:dyDescent="0.2">
      <c r="A10" s="104"/>
      <c r="B10" s="145"/>
      <c r="C10" s="146"/>
      <c r="D10" s="145"/>
    </row>
    <row r="11" spans="1:4" x14ac:dyDescent="0.2">
      <c r="A11" s="104"/>
      <c r="B11" s="145"/>
      <c r="C11" s="146"/>
      <c r="D11" s="145"/>
    </row>
    <row r="12" spans="1:4" x14ac:dyDescent="0.2">
      <c r="A12" s="104"/>
      <c r="B12" s="145"/>
      <c r="C12" s="146"/>
      <c r="D12" s="145"/>
    </row>
    <row r="13" spans="1:4" x14ac:dyDescent="0.2">
      <c r="A13" s="104"/>
      <c r="B13" s="145"/>
      <c r="C13" s="146"/>
      <c r="D13" s="145"/>
    </row>
    <row r="14" spans="1:4" x14ac:dyDescent="0.2">
      <c r="A14" s="104"/>
      <c r="B14" s="145"/>
      <c r="C14" s="146"/>
      <c r="D14" s="145"/>
    </row>
    <row r="15" spans="1:4" x14ac:dyDescent="0.2">
      <c r="A15" s="104"/>
      <c r="B15" s="145"/>
      <c r="C15" s="146"/>
      <c r="D15" s="145"/>
    </row>
    <row r="16" spans="1:4" x14ac:dyDescent="0.2">
      <c r="A16" s="164"/>
      <c r="B16" s="164" t="s">
        <v>159</v>
      </c>
      <c r="C16" s="100">
        <f>SUM(C8:C15)</f>
        <v>0</v>
      </c>
      <c r="D16" s="157"/>
    </row>
    <row r="17" spans="1:4" x14ac:dyDescent="0.2">
      <c r="A17" s="37"/>
      <c r="B17" s="37"/>
      <c r="C17" s="112"/>
      <c r="D17" s="37"/>
    </row>
    <row r="18" spans="1:4" x14ac:dyDescent="0.2">
      <c r="A18" s="37"/>
      <c r="B18" s="37"/>
      <c r="C18" s="112"/>
      <c r="D18" s="37"/>
    </row>
    <row r="19" spans="1:4" s="139" customFormat="1" ht="11.25" customHeight="1" x14ac:dyDescent="0.2">
      <c r="A19" s="142" t="s">
        <v>158</v>
      </c>
      <c r="B19" s="37"/>
      <c r="C19" s="163"/>
      <c r="D19" s="162" t="s">
        <v>157</v>
      </c>
    </row>
    <row r="20" spans="1:4" x14ac:dyDescent="0.2">
      <c r="A20" s="161"/>
      <c r="B20" s="161"/>
      <c r="C20" s="160"/>
      <c r="D20" s="159"/>
    </row>
    <row r="21" spans="1:4" ht="15" customHeight="1" x14ac:dyDescent="0.2">
      <c r="A21" s="109" t="s">
        <v>44</v>
      </c>
      <c r="B21" s="108" t="s">
        <v>45</v>
      </c>
      <c r="C21" s="106" t="s">
        <v>110</v>
      </c>
      <c r="D21" s="158" t="s">
        <v>156</v>
      </c>
    </row>
    <row r="22" spans="1:4" x14ac:dyDescent="0.2">
      <c r="A22" s="118" t="s">
        <v>391</v>
      </c>
      <c r="B22" s="61" t="s">
        <v>392</v>
      </c>
      <c r="C22" s="146">
        <v>64952.29</v>
      </c>
      <c r="D22" s="145"/>
    </row>
    <row r="23" spans="1:4" x14ac:dyDescent="0.2">
      <c r="A23" s="118" t="s">
        <v>393</v>
      </c>
      <c r="B23" s="300" t="s">
        <v>394</v>
      </c>
      <c r="C23" s="146">
        <v>4380491.95</v>
      </c>
      <c r="D23" s="145"/>
    </row>
    <row r="24" spans="1:4" x14ac:dyDescent="0.2">
      <c r="A24" s="118"/>
      <c r="B24" s="156"/>
      <c r="C24" s="146"/>
      <c r="D24" s="145"/>
    </row>
    <row r="25" spans="1:4" x14ac:dyDescent="0.2">
      <c r="A25" s="134"/>
      <c r="B25" s="134" t="s">
        <v>155</v>
      </c>
      <c r="C25" s="114">
        <f>SUM(C22:C24)</f>
        <v>4445444.24</v>
      </c>
      <c r="D25" s="157"/>
    </row>
    <row r="27" spans="1:4" x14ac:dyDescent="0.2">
      <c r="B27" s="61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5" width="17.7109375" style="61" customWidth="1"/>
    <col min="6" max="7" width="22.7109375" style="61" customWidth="1"/>
    <col min="8" max="16384" width="11.42578125" style="61"/>
  </cols>
  <sheetData>
    <row r="1" spans="1:7" s="139" customFormat="1" ht="11.25" customHeight="1" x14ac:dyDescent="0.25">
      <c r="A1" s="13" t="s">
        <v>42</v>
      </c>
      <c r="B1" s="13"/>
      <c r="C1" s="170"/>
      <c r="D1" s="13"/>
      <c r="E1" s="13"/>
      <c r="F1" s="13"/>
      <c r="G1" s="171"/>
    </row>
    <row r="2" spans="1:7" s="139" customFormat="1" ht="11.25" customHeight="1" x14ac:dyDescent="0.25">
      <c r="A2" s="13" t="s">
        <v>94</v>
      </c>
      <c r="B2" s="13"/>
      <c r="C2" s="170"/>
      <c r="D2" s="13"/>
      <c r="E2" s="13"/>
      <c r="F2" s="13"/>
      <c r="G2" s="13"/>
    </row>
    <row r="5" spans="1:7" ht="11.25" customHeight="1" x14ac:dyDescent="0.2">
      <c r="A5" s="98" t="s">
        <v>166</v>
      </c>
      <c r="B5" s="98"/>
      <c r="G5" s="321" t="s">
        <v>165</v>
      </c>
    </row>
    <row r="6" spans="1:7" x14ac:dyDescent="0.2">
      <c r="A6" s="168"/>
      <c r="B6" s="168"/>
      <c r="C6" s="169"/>
      <c r="D6" s="168"/>
      <c r="E6" s="168"/>
      <c r="F6" s="168"/>
      <c r="G6" s="168"/>
    </row>
    <row r="7" spans="1:7" ht="15" customHeight="1" x14ac:dyDescent="0.2">
      <c r="A7" s="109" t="s">
        <v>44</v>
      </c>
      <c r="B7" s="108" t="s">
        <v>45</v>
      </c>
      <c r="C7" s="106" t="s">
        <v>110</v>
      </c>
      <c r="D7" s="107" t="s">
        <v>109</v>
      </c>
      <c r="E7" s="107" t="s">
        <v>164</v>
      </c>
      <c r="F7" s="108" t="s">
        <v>163</v>
      </c>
      <c r="G7" s="108" t="s">
        <v>162</v>
      </c>
    </row>
    <row r="8" spans="1:7" x14ac:dyDescent="0.2">
      <c r="A8" s="165"/>
      <c r="B8" s="165"/>
      <c r="C8" s="103"/>
      <c r="D8" s="167"/>
      <c r="E8" s="166"/>
      <c r="F8" s="165"/>
      <c r="G8" s="165"/>
    </row>
    <row r="9" spans="1:7" x14ac:dyDescent="0.2">
      <c r="A9" s="165"/>
      <c r="B9" s="165"/>
      <c r="C9" s="103"/>
      <c r="D9" s="166"/>
      <c r="E9" s="166"/>
      <c r="F9" s="165"/>
      <c r="G9" s="165"/>
    </row>
    <row r="10" spans="1:7" x14ac:dyDescent="0.2">
      <c r="A10" s="165"/>
      <c r="B10" s="165"/>
      <c r="C10" s="103"/>
      <c r="D10" s="166"/>
      <c r="E10" s="166"/>
      <c r="F10" s="165"/>
      <c r="G10" s="165"/>
    </row>
    <row r="11" spans="1:7" x14ac:dyDescent="0.2">
      <c r="A11" s="165"/>
      <c r="B11" s="165"/>
      <c r="C11" s="103"/>
      <c r="D11" s="166"/>
      <c r="E11" s="166"/>
      <c r="F11" s="165"/>
      <c r="G11" s="165"/>
    </row>
    <row r="12" spans="1:7" x14ac:dyDescent="0.2">
      <c r="A12" s="165"/>
      <c r="B12" s="165"/>
      <c r="C12" s="103"/>
      <c r="D12" s="166"/>
      <c r="E12" s="166"/>
      <c r="F12" s="165"/>
      <c r="G12" s="165"/>
    </row>
    <row r="13" spans="1:7" x14ac:dyDescent="0.2">
      <c r="A13" s="165"/>
      <c r="B13" s="165"/>
      <c r="C13" s="103"/>
      <c r="D13" s="166"/>
      <c r="E13" s="166"/>
      <c r="F13" s="165"/>
      <c r="G13" s="165"/>
    </row>
    <row r="14" spans="1:7" x14ac:dyDescent="0.2">
      <c r="A14" s="165"/>
      <c r="B14" s="165"/>
      <c r="C14" s="103"/>
      <c r="D14" s="166"/>
      <c r="E14" s="166"/>
      <c r="F14" s="165"/>
      <c r="G14" s="165"/>
    </row>
    <row r="15" spans="1:7" x14ac:dyDescent="0.2">
      <c r="A15" s="165"/>
      <c r="B15" s="165"/>
      <c r="C15" s="103"/>
      <c r="D15" s="166"/>
      <c r="E15" s="166"/>
      <c r="F15" s="165"/>
      <c r="G15" s="165"/>
    </row>
    <row r="16" spans="1:7" x14ac:dyDescent="0.2">
      <c r="A16" s="39"/>
      <c r="B16" s="39" t="s">
        <v>161</v>
      </c>
      <c r="C16" s="125">
        <f>SUM(C8:C15)</f>
        <v>0</v>
      </c>
      <c r="D16" s="39"/>
      <c r="E16" s="39"/>
      <c r="F16" s="39"/>
      <c r="G16" s="39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3" width="17.7109375" style="6" customWidth="1"/>
    <col min="4" max="5" width="17.7109375" style="61" customWidth="1"/>
    <col min="6" max="16384" width="11.42578125" style="61"/>
  </cols>
  <sheetData>
    <row r="1" spans="1:5" x14ac:dyDescent="0.2">
      <c r="A1" s="3" t="s">
        <v>42</v>
      </c>
      <c r="B1" s="3"/>
      <c r="C1" s="130"/>
      <c r="D1" s="3"/>
      <c r="E1" s="5"/>
    </row>
    <row r="2" spans="1:5" x14ac:dyDescent="0.2">
      <c r="A2" s="3" t="s">
        <v>94</v>
      </c>
      <c r="B2" s="3"/>
      <c r="C2" s="130"/>
      <c r="D2" s="3"/>
      <c r="E2" s="3"/>
    </row>
    <row r="5" spans="1:5" ht="11.25" customHeight="1" x14ac:dyDescent="0.2">
      <c r="A5" s="98" t="s">
        <v>170</v>
      </c>
      <c r="B5" s="98"/>
      <c r="E5" s="321" t="s">
        <v>169</v>
      </c>
    </row>
    <row r="6" spans="1:5" x14ac:dyDescent="0.2">
      <c r="A6" s="168"/>
      <c r="B6" s="168"/>
      <c r="C6" s="169"/>
      <c r="D6" s="168"/>
      <c r="E6" s="168"/>
    </row>
    <row r="7" spans="1:5" ht="15" customHeight="1" x14ac:dyDescent="0.2">
      <c r="A7" s="109" t="s">
        <v>44</v>
      </c>
      <c r="B7" s="108" t="s">
        <v>45</v>
      </c>
      <c r="C7" s="106" t="s">
        <v>110</v>
      </c>
      <c r="D7" s="107" t="s">
        <v>109</v>
      </c>
      <c r="E7" s="108" t="s">
        <v>168</v>
      </c>
    </row>
    <row r="8" spans="1:5" ht="11.25" customHeight="1" x14ac:dyDescent="0.2">
      <c r="A8" s="167"/>
      <c r="B8" s="167"/>
      <c r="C8" s="135"/>
      <c r="D8" s="167"/>
      <c r="E8" s="167"/>
    </row>
    <row r="9" spans="1:5" ht="11.25" customHeight="1" x14ac:dyDescent="0.2">
      <c r="A9" s="167"/>
      <c r="B9" s="167"/>
      <c r="C9" s="135"/>
      <c r="D9" s="167"/>
      <c r="E9" s="167"/>
    </row>
    <row r="10" spans="1:5" ht="11.25" customHeight="1" x14ac:dyDescent="0.2">
      <c r="A10" s="167"/>
      <c r="B10" s="167"/>
      <c r="C10" s="135"/>
      <c r="D10" s="167"/>
      <c r="E10" s="167"/>
    </row>
    <row r="11" spans="1:5" ht="11.25" customHeight="1" x14ac:dyDescent="0.2">
      <c r="A11" s="167"/>
      <c r="B11" s="167"/>
      <c r="C11" s="135"/>
      <c r="D11" s="167"/>
      <c r="E11" s="167"/>
    </row>
    <row r="12" spans="1:5" ht="11.25" customHeight="1" x14ac:dyDescent="0.2">
      <c r="A12" s="167"/>
      <c r="B12" s="167"/>
      <c r="C12" s="135"/>
      <c r="D12" s="167"/>
      <c r="E12" s="167"/>
    </row>
    <row r="13" spans="1:5" ht="11.25" customHeight="1" x14ac:dyDescent="0.2">
      <c r="A13" s="167"/>
      <c r="B13" s="167"/>
      <c r="C13" s="135"/>
      <c r="D13" s="167"/>
      <c r="E13" s="167"/>
    </row>
    <row r="14" spans="1:5" ht="11.25" customHeight="1" x14ac:dyDescent="0.2">
      <c r="A14" s="167"/>
      <c r="B14" s="167"/>
      <c r="C14" s="135"/>
      <c r="D14" s="167"/>
      <c r="E14" s="167"/>
    </row>
    <row r="15" spans="1:5" x14ac:dyDescent="0.2">
      <c r="A15" s="167"/>
      <c r="B15" s="167"/>
      <c r="C15" s="135"/>
      <c r="D15" s="167"/>
      <c r="E15" s="167"/>
    </row>
    <row r="16" spans="1:5" x14ac:dyDescent="0.2">
      <c r="A16" s="134"/>
      <c r="B16" s="134" t="s">
        <v>167</v>
      </c>
      <c r="C16" s="133">
        <f>SUM(C8:C15)</f>
        <v>0</v>
      </c>
      <c r="D16" s="134"/>
      <c r="E16" s="1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61" customWidth="1"/>
    <col min="2" max="2" width="50.7109375" style="61" customWidth="1"/>
    <col min="3" max="5" width="17.7109375" style="6" customWidth="1"/>
    <col min="6" max="7" width="17.7109375" style="61" customWidth="1"/>
    <col min="8" max="8" width="8.7109375" style="61" customWidth="1"/>
    <col min="9" max="16384" width="11.42578125" style="61"/>
  </cols>
  <sheetData>
    <row r="1" spans="1:6" x14ac:dyDescent="0.2">
      <c r="A1" s="3" t="s">
        <v>42</v>
      </c>
      <c r="B1" s="3"/>
      <c r="C1" s="130"/>
      <c r="D1" s="130"/>
      <c r="E1" s="130"/>
      <c r="F1" s="5"/>
    </row>
    <row r="2" spans="1:6" x14ac:dyDescent="0.2">
      <c r="A2" s="3" t="s">
        <v>94</v>
      </c>
      <c r="B2" s="3"/>
      <c r="C2" s="130"/>
      <c r="D2" s="130"/>
      <c r="E2" s="130"/>
      <c r="F2" s="122"/>
    </row>
    <row r="3" spans="1:6" x14ac:dyDescent="0.2">
      <c r="F3" s="122"/>
    </row>
    <row r="4" spans="1:6" x14ac:dyDescent="0.2">
      <c r="F4" s="122"/>
    </row>
    <row r="5" spans="1:6" ht="11.25" customHeight="1" x14ac:dyDescent="0.2">
      <c r="A5" s="98" t="s">
        <v>186</v>
      </c>
      <c r="B5" s="98"/>
      <c r="C5" s="174"/>
      <c r="D5" s="174"/>
      <c r="E5" s="174"/>
      <c r="F5" s="151" t="s">
        <v>175</v>
      </c>
    </row>
    <row r="6" spans="1:6" x14ac:dyDescent="0.2">
      <c r="A6" s="177"/>
      <c r="B6" s="177"/>
      <c r="C6" s="174"/>
      <c r="D6" s="176"/>
      <c r="E6" s="176"/>
      <c r="F6" s="175"/>
    </row>
    <row r="7" spans="1:6" ht="15" customHeight="1" x14ac:dyDescent="0.2">
      <c r="A7" s="109" t="s">
        <v>44</v>
      </c>
      <c r="B7" s="108" t="s">
        <v>45</v>
      </c>
      <c r="C7" s="173" t="s">
        <v>46</v>
      </c>
      <c r="D7" s="173" t="s">
        <v>47</v>
      </c>
      <c r="E7" s="173" t="s">
        <v>48</v>
      </c>
      <c r="F7" s="172" t="s">
        <v>174</v>
      </c>
    </row>
    <row r="8" spans="1:6" x14ac:dyDescent="0.2">
      <c r="A8" s="300" t="s">
        <v>395</v>
      </c>
      <c r="B8" s="300" t="s">
        <v>396</v>
      </c>
      <c r="C8" s="103">
        <v>7427582.0899999999</v>
      </c>
      <c r="D8" s="103">
        <v>7636582.0899999999</v>
      </c>
      <c r="E8" s="103">
        <f t="shared" ref="E8:E13" si="0">D8-C8</f>
        <v>209000</v>
      </c>
      <c r="F8" s="103" t="s">
        <v>397</v>
      </c>
    </row>
    <row r="9" spans="1:6" x14ac:dyDescent="0.2">
      <c r="A9" s="300" t="s">
        <v>398</v>
      </c>
      <c r="B9" s="300" t="s">
        <v>399</v>
      </c>
      <c r="C9" s="103">
        <v>2697448.81</v>
      </c>
      <c r="D9" s="103">
        <v>2697448.81</v>
      </c>
      <c r="E9" s="103">
        <f t="shared" si="0"/>
        <v>0</v>
      </c>
      <c r="F9" s="103" t="s">
        <v>397</v>
      </c>
    </row>
    <row r="10" spans="1:6" x14ac:dyDescent="0.2">
      <c r="A10" s="300" t="s">
        <v>400</v>
      </c>
      <c r="B10" s="300" t="s">
        <v>401</v>
      </c>
      <c r="C10" s="103">
        <v>80706820.819999993</v>
      </c>
      <c r="D10" s="103">
        <v>80706820.819999993</v>
      </c>
      <c r="E10" s="103">
        <f t="shared" si="0"/>
        <v>0</v>
      </c>
      <c r="F10" s="103" t="s">
        <v>397</v>
      </c>
    </row>
    <row r="11" spans="1:6" x14ac:dyDescent="0.2">
      <c r="A11" s="300" t="s">
        <v>402</v>
      </c>
      <c r="B11" s="300" t="s">
        <v>403</v>
      </c>
      <c r="C11" s="103">
        <v>2071883.92</v>
      </c>
      <c r="D11" s="103">
        <v>6752541.0499999998</v>
      </c>
      <c r="E11" s="103">
        <f t="shared" si="0"/>
        <v>4680657.13</v>
      </c>
      <c r="F11" s="103" t="s">
        <v>397</v>
      </c>
    </row>
    <row r="12" spans="1:6" x14ac:dyDescent="0.2">
      <c r="A12" s="300" t="s">
        <v>404</v>
      </c>
      <c r="B12" s="300" t="s">
        <v>405</v>
      </c>
      <c r="C12" s="103">
        <v>0</v>
      </c>
      <c r="D12" s="103">
        <v>0</v>
      </c>
      <c r="E12" s="103">
        <f t="shared" si="0"/>
        <v>0</v>
      </c>
      <c r="F12" s="103" t="s">
        <v>397</v>
      </c>
    </row>
    <row r="13" spans="1:6" x14ac:dyDescent="0.2">
      <c r="A13" s="300" t="s">
        <v>406</v>
      </c>
      <c r="B13" s="300" t="s">
        <v>403</v>
      </c>
      <c r="C13" s="103">
        <v>0</v>
      </c>
      <c r="D13" s="103">
        <v>10654646.5</v>
      </c>
      <c r="E13" s="103">
        <f t="shared" si="0"/>
        <v>10654646.5</v>
      </c>
      <c r="F13" s="103" t="s">
        <v>397</v>
      </c>
    </row>
    <row r="14" spans="1:6" x14ac:dyDescent="0.2">
      <c r="A14" s="104"/>
      <c r="B14" s="104"/>
      <c r="C14" s="103"/>
      <c r="D14" s="103"/>
      <c r="E14" s="103"/>
      <c r="F14" s="103"/>
    </row>
    <row r="15" spans="1:6" x14ac:dyDescent="0.2">
      <c r="A15" s="104"/>
      <c r="B15" s="104"/>
      <c r="C15" s="103"/>
      <c r="D15" s="103"/>
      <c r="E15" s="103"/>
      <c r="F15" s="103"/>
    </row>
    <row r="16" spans="1:6" x14ac:dyDescent="0.2">
      <c r="A16" s="39"/>
      <c r="B16" s="39" t="s">
        <v>185</v>
      </c>
      <c r="C16" s="125">
        <f>SUM(C8:C15)</f>
        <v>92903735.640000001</v>
      </c>
      <c r="D16" s="125">
        <f>SUM(D8:D15)</f>
        <v>108448039.27</v>
      </c>
      <c r="E16" s="125">
        <f>SUM(E8:E15)</f>
        <v>15544303.629999999</v>
      </c>
      <c r="F16" s="125"/>
    </row>
    <row r="17" spans="1:6" x14ac:dyDescent="0.2">
      <c r="A17" s="37"/>
      <c r="B17" s="37"/>
      <c r="C17" s="112"/>
      <c r="D17" s="112"/>
      <c r="E17" s="112"/>
      <c r="F17" s="37"/>
    </row>
    <row r="18" spans="1:6" x14ac:dyDescent="0.2">
      <c r="A18" s="37"/>
      <c r="B18" s="37"/>
      <c r="C18" s="112"/>
      <c r="D18" s="112"/>
      <c r="E18" s="112"/>
      <c r="F18" s="37"/>
    </row>
    <row r="19" spans="1:6" ht="11.25" customHeight="1" x14ac:dyDescent="0.2">
      <c r="A19" s="98" t="s">
        <v>184</v>
      </c>
      <c r="B19" s="37"/>
      <c r="C19" s="174"/>
      <c r="D19" s="174"/>
      <c r="E19" s="174"/>
      <c r="F19" s="151" t="s">
        <v>175</v>
      </c>
    </row>
    <row r="20" spans="1:6" ht="12.75" customHeight="1" x14ac:dyDescent="0.2">
      <c r="A20" s="161"/>
      <c r="B20" s="161"/>
      <c r="C20" s="110"/>
    </row>
    <row r="21" spans="1:6" ht="15" customHeight="1" x14ac:dyDescent="0.2">
      <c r="A21" s="109" t="s">
        <v>44</v>
      </c>
      <c r="B21" s="108" t="s">
        <v>45</v>
      </c>
      <c r="C21" s="173" t="s">
        <v>46</v>
      </c>
      <c r="D21" s="173" t="s">
        <v>47</v>
      </c>
      <c r="E21" s="173" t="s">
        <v>48</v>
      </c>
      <c r="F21" s="172" t="s">
        <v>174</v>
      </c>
    </row>
    <row r="22" spans="1:6" x14ac:dyDescent="0.2">
      <c r="A22" s="300" t="s">
        <v>407</v>
      </c>
      <c r="B22" s="300" t="s">
        <v>408</v>
      </c>
      <c r="C22" s="146">
        <v>821879.89</v>
      </c>
      <c r="D22" s="146">
        <v>1009171.01</v>
      </c>
      <c r="E22" s="146">
        <f>D22-C22</f>
        <v>187291.12</v>
      </c>
      <c r="F22" s="103" t="s">
        <v>397</v>
      </c>
    </row>
    <row r="23" spans="1:6" x14ac:dyDescent="0.2">
      <c r="A23" s="300" t="s">
        <v>409</v>
      </c>
      <c r="B23" s="300" t="s">
        <v>410</v>
      </c>
      <c r="C23" s="146">
        <v>22068.12</v>
      </c>
      <c r="D23" s="146">
        <v>22068.12</v>
      </c>
      <c r="E23" s="146">
        <f t="shared" ref="E23:E39" si="1">D23-C23</f>
        <v>0</v>
      </c>
      <c r="F23" s="103" t="s">
        <v>397</v>
      </c>
    </row>
    <row r="24" spans="1:6" x14ac:dyDescent="0.2">
      <c r="A24" s="300" t="s">
        <v>411</v>
      </c>
      <c r="B24" s="300" t="s">
        <v>412</v>
      </c>
      <c r="C24" s="146">
        <v>3971083.98</v>
      </c>
      <c r="D24" s="146">
        <v>4572711.45</v>
      </c>
      <c r="E24" s="146">
        <f t="shared" si="1"/>
        <v>601627.4700000002</v>
      </c>
      <c r="F24" s="103" t="s">
        <v>397</v>
      </c>
    </row>
    <row r="25" spans="1:6" x14ac:dyDescent="0.2">
      <c r="A25" s="300" t="s">
        <v>413</v>
      </c>
      <c r="B25" s="300" t="s">
        <v>414</v>
      </c>
      <c r="C25" s="146">
        <v>141949.29</v>
      </c>
      <c r="D25" s="146">
        <v>172609.05</v>
      </c>
      <c r="E25" s="146">
        <f t="shared" si="1"/>
        <v>30659.75999999998</v>
      </c>
      <c r="F25" s="103" t="s">
        <v>397</v>
      </c>
    </row>
    <row r="26" spans="1:6" x14ac:dyDescent="0.2">
      <c r="A26" s="300" t="s">
        <v>415</v>
      </c>
      <c r="B26" s="300" t="s">
        <v>416</v>
      </c>
      <c r="C26" s="146">
        <v>4678.26</v>
      </c>
      <c r="D26" s="146">
        <v>4678.26</v>
      </c>
      <c r="E26" s="146">
        <f t="shared" si="1"/>
        <v>0</v>
      </c>
      <c r="F26" s="103" t="s">
        <v>397</v>
      </c>
    </row>
    <row r="27" spans="1:6" x14ac:dyDescent="0.2">
      <c r="A27" s="300" t="s">
        <v>417</v>
      </c>
      <c r="B27" s="300" t="s">
        <v>418</v>
      </c>
      <c r="C27" s="146">
        <v>67398.12</v>
      </c>
      <c r="D27" s="146">
        <v>99213.2</v>
      </c>
      <c r="E27" s="146">
        <f t="shared" si="1"/>
        <v>31815.08</v>
      </c>
      <c r="F27" s="103" t="s">
        <v>397</v>
      </c>
    </row>
    <row r="28" spans="1:6" x14ac:dyDescent="0.2">
      <c r="A28" s="300" t="s">
        <v>419</v>
      </c>
      <c r="B28" s="300" t="s">
        <v>420</v>
      </c>
      <c r="C28" s="146">
        <v>49723.32</v>
      </c>
      <c r="D28" s="146">
        <v>49723.32</v>
      </c>
      <c r="E28" s="146">
        <f t="shared" si="1"/>
        <v>0</v>
      </c>
      <c r="F28" s="103" t="s">
        <v>397</v>
      </c>
    </row>
    <row r="29" spans="1:6" x14ac:dyDescent="0.2">
      <c r="A29" s="300" t="s">
        <v>421</v>
      </c>
      <c r="B29" s="300" t="s">
        <v>422</v>
      </c>
      <c r="C29" s="146">
        <v>6036827.7300000004</v>
      </c>
      <c r="D29" s="146">
        <v>6524341.5199999996</v>
      </c>
      <c r="E29" s="146">
        <f t="shared" si="1"/>
        <v>487513.78999999911</v>
      </c>
      <c r="F29" s="103" t="s">
        <v>397</v>
      </c>
    </row>
    <row r="30" spans="1:6" x14ac:dyDescent="0.2">
      <c r="A30" s="300" t="s">
        <v>423</v>
      </c>
      <c r="B30" s="300" t="s">
        <v>424</v>
      </c>
      <c r="C30" s="146">
        <v>163628</v>
      </c>
      <c r="D30" s="146">
        <v>184428</v>
      </c>
      <c r="E30" s="146">
        <f t="shared" si="1"/>
        <v>20800</v>
      </c>
      <c r="F30" s="103" t="s">
        <v>397</v>
      </c>
    </row>
    <row r="31" spans="1:6" x14ac:dyDescent="0.2">
      <c r="A31" s="300" t="s">
        <v>425</v>
      </c>
      <c r="B31" s="300" t="s">
        <v>426</v>
      </c>
      <c r="C31" s="146">
        <v>223095.82</v>
      </c>
      <c r="D31" s="146">
        <v>223095.82</v>
      </c>
      <c r="E31" s="146">
        <f t="shared" si="1"/>
        <v>0</v>
      </c>
      <c r="F31" s="103" t="s">
        <v>397</v>
      </c>
    </row>
    <row r="32" spans="1:6" x14ac:dyDescent="0.2">
      <c r="A32" s="300" t="s">
        <v>427</v>
      </c>
      <c r="B32" s="300" t="s">
        <v>428</v>
      </c>
      <c r="C32" s="146">
        <v>12080180.800000001</v>
      </c>
      <c r="D32" s="146">
        <v>12693320.82</v>
      </c>
      <c r="E32" s="146">
        <f t="shared" si="1"/>
        <v>613140.01999999955</v>
      </c>
      <c r="F32" s="103" t="s">
        <v>397</v>
      </c>
    </row>
    <row r="33" spans="1:8" x14ac:dyDescent="0.2">
      <c r="A33" s="300" t="s">
        <v>429</v>
      </c>
      <c r="B33" s="300" t="s">
        <v>430</v>
      </c>
      <c r="C33" s="146">
        <v>217934.4</v>
      </c>
      <c r="D33" s="146">
        <v>1599018.6</v>
      </c>
      <c r="E33" s="146">
        <f t="shared" si="1"/>
        <v>1381084.2000000002</v>
      </c>
      <c r="F33" s="103" t="s">
        <v>397</v>
      </c>
    </row>
    <row r="34" spans="1:8" x14ac:dyDescent="0.2">
      <c r="A34" s="300" t="s">
        <v>431</v>
      </c>
      <c r="B34" s="300" t="s">
        <v>432</v>
      </c>
      <c r="C34" s="146">
        <v>69503.38</v>
      </c>
      <c r="D34" s="146">
        <v>69503.38</v>
      </c>
      <c r="E34" s="146">
        <f t="shared" si="1"/>
        <v>0</v>
      </c>
      <c r="F34" s="103" t="s">
        <v>397</v>
      </c>
    </row>
    <row r="35" spans="1:8" x14ac:dyDescent="0.2">
      <c r="A35" s="300" t="s">
        <v>433</v>
      </c>
      <c r="B35" s="300" t="s">
        <v>434</v>
      </c>
      <c r="C35" s="146">
        <v>2115199.2400000002</v>
      </c>
      <c r="D35" s="146">
        <v>2352019.84</v>
      </c>
      <c r="E35" s="146">
        <f t="shared" si="1"/>
        <v>236820.59999999963</v>
      </c>
      <c r="F35" s="103" t="s">
        <v>397</v>
      </c>
    </row>
    <row r="36" spans="1:8" x14ac:dyDescent="0.2">
      <c r="A36" s="300" t="s">
        <v>435</v>
      </c>
      <c r="B36" s="300" t="s">
        <v>436</v>
      </c>
      <c r="C36" s="146">
        <v>25369.83</v>
      </c>
      <c r="D36" s="146">
        <v>148069.82999999999</v>
      </c>
      <c r="E36" s="146">
        <f t="shared" si="1"/>
        <v>122699.99999999999</v>
      </c>
      <c r="F36" s="103" t="s">
        <v>397</v>
      </c>
    </row>
    <row r="37" spans="1:8" x14ac:dyDescent="0.2">
      <c r="A37" s="300" t="s">
        <v>437</v>
      </c>
      <c r="B37" s="300" t="s">
        <v>438</v>
      </c>
      <c r="C37" s="146">
        <v>278718.08000000002</v>
      </c>
      <c r="D37" s="146">
        <v>278718.08000000002</v>
      </c>
      <c r="E37" s="146">
        <f t="shared" si="1"/>
        <v>0</v>
      </c>
      <c r="F37" s="103" t="s">
        <v>397</v>
      </c>
    </row>
    <row r="38" spans="1:8" x14ac:dyDescent="0.2">
      <c r="A38" s="300" t="s">
        <v>439</v>
      </c>
      <c r="B38" s="300" t="s">
        <v>440</v>
      </c>
      <c r="C38" s="146">
        <v>76417.789999999994</v>
      </c>
      <c r="D38" s="146">
        <v>113334.17</v>
      </c>
      <c r="E38" s="146">
        <f t="shared" si="1"/>
        <v>36916.380000000005</v>
      </c>
      <c r="F38" s="103" t="s">
        <v>397</v>
      </c>
    </row>
    <row r="39" spans="1:8" x14ac:dyDescent="0.2">
      <c r="A39" s="300" t="s">
        <v>441</v>
      </c>
      <c r="B39" s="300" t="s">
        <v>442</v>
      </c>
      <c r="C39" s="146">
        <v>882283.88</v>
      </c>
      <c r="D39" s="146">
        <v>882283.88</v>
      </c>
      <c r="E39" s="146">
        <f t="shared" si="1"/>
        <v>0</v>
      </c>
      <c r="F39" s="103" t="s">
        <v>397</v>
      </c>
    </row>
    <row r="40" spans="1:8" x14ac:dyDescent="0.2">
      <c r="A40" s="39"/>
      <c r="B40" s="39" t="s">
        <v>183</v>
      </c>
      <c r="C40" s="125">
        <f>SUM(C22:C39)</f>
        <v>27247939.929999996</v>
      </c>
      <c r="D40" s="125">
        <f>SUM(D22:D39)</f>
        <v>30998308.349999998</v>
      </c>
      <c r="E40" s="125">
        <f>SUM(E22:E39)</f>
        <v>3750368.4199999985</v>
      </c>
      <c r="F40" s="125"/>
    </row>
    <row r="41" spans="1:8" s="7" customFormat="1" x14ac:dyDescent="0.2">
      <c r="A41" s="36"/>
      <c r="B41" s="36"/>
      <c r="C41" s="10"/>
      <c r="D41" s="10"/>
      <c r="E41" s="10"/>
      <c r="F41" s="10"/>
    </row>
    <row r="42" spans="1:8" s="7" customFormat="1" x14ac:dyDescent="0.2">
      <c r="A42" s="36"/>
      <c r="B42" s="36"/>
      <c r="C42" s="10"/>
      <c r="D42" s="10"/>
      <c r="E42" s="10"/>
      <c r="F42" s="10"/>
    </row>
    <row r="43" spans="1:8" s="7" customFormat="1" ht="11.25" customHeight="1" x14ac:dyDescent="0.2">
      <c r="A43" s="98" t="s">
        <v>182</v>
      </c>
      <c r="B43" s="98"/>
      <c r="C43" s="174"/>
      <c r="D43" s="174"/>
      <c r="E43" s="174"/>
      <c r="G43" s="151" t="s">
        <v>175</v>
      </c>
    </row>
    <row r="44" spans="1:8" s="7" customFormat="1" x14ac:dyDescent="0.2">
      <c r="A44" s="161"/>
      <c r="B44" s="161"/>
      <c r="C44" s="110"/>
      <c r="D44" s="6"/>
      <c r="E44" s="6"/>
      <c r="F44" s="61"/>
    </row>
    <row r="45" spans="1:8" s="7" customFormat="1" ht="27.95" customHeight="1" x14ac:dyDescent="0.2">
      <c r="A45" s="109" t="s">
        <v>44</v>
      </c>
      <c r="B45" s="108" t="s">
        <v>45</v>
      </c>
      <c r="C45" s="173" t="s">
        <v>46</v>
      </c>
      <c r="D45" s="173" t="s">
        <v>47</v>
      </c>
      <c r="E45" s="173" t="s">
        <v>48</v>
      </c>
      <c r="F45" s="172" t="s">
        <v>174</v>
      </c>
      <c r="G45" s="172" t="s">
        <v>173</v>
      </c>
      <c r="H45" s="172" t="s">
        <v>172</v>
      </c>
    </row>
    <row r="46" spans="1:8" s="7" customFormat="1" ht="22.5" x14ac:dyDescent="0.2">
      <c r="A46" s="104" t="s">
        <v>443</v>
      </c>
      <c r="B46" s="145" t="s">
        <v>444</v>
      </c>
      <c r="C46" s="146">
        <v>286764.26</v>
      </c>
      <c r="D46" s="146">
        <v>293377.49</v>
      </c>
      <c r="E46" s="146">
        <f>+D46-C46</f>
        <v>6613.2299999999814</v>
      </c>
      <c r="F46" s="145" t="s">
        <v>397</v>
      </c>
      <c r="G46" s="145" t="s">
        <v>445</v>
      </c>
      <c r="H46" s="145" t="s">
        <v>446</v>
      </c>
    </row>
    <row r="47" spans="1:8" s="7" customFormat="1" x14ac:dyDescent="0.2">
      <c r="A47" s="104"/>
      <c r="B47" s="145"/>
      <c r="C47" s="103"/>
      <c r="D47" s="146"/>
      <c r="E47" s="146"/>
      <c r="F47" s="145"/>
      <c r="G47" s="145"/>
      <c r="H47" s="145"/>
    </row>
    <row r="48" spans="1:8" s="7" customFormat="1" x14ac:dyDescent="0.2">
      <c r="A48" s="104"/>
      <c r="B48" s="145"/>
      <c r="C48" s="103"/>
      <c r="D48" s="146"/>
      <c r="E48" s="146"/>
      <c r="F48" s="145"/>
      <c r="G48" s="145"/>
      <c r="H48" s="145"/>
    </row>
    <row r="49" spans="1:8" s="7" customFormat="1" x14ac:dyDescent="0.2">
      <c r="A49" s="104"/>
      <c r="B49" s="145"/>
      <c r="C49" s="103"/>
      <c r="D49" s="146"/>
      <c r="E49" s="146"/>
      <c r="F49" s="145"/>
      <c r="G49" s="145"/>
      <c r="H49" s="145"/>
    </row>
    <row r="50" spans="1:8" s="7" customFormat="1" x14ac:dyDescent="0.2">
      <c r="A50" s="39"/>
      <c r="B50" s="39" t="s">
        <v>181</v>
      </c>
      <c r="C50" s="125">
        <f>SUM(C46:C49)</f>
        <v>286764.26</v>
      </c>
      <c r="D50" s="125">
        <f>SUM(D46:D49)</f>
        <v>293377.49</v>
      </c>
      <c r="E50" s="125">
        <f>SUM(E46:E49)</f>
        <v>6613.2299999999814</v>
      </c>
      <c r="F50" s="125"/>
      <c r="G50" s="125"/>
      <c r="H50" s="125"/>
    </row>
    <row r="51" spans="1:8" s="7" customFormat="1" x14ac:dyDescent="0.2">
      <c r="A51" s="14"/>
      <c r="B51" s="14"/>
      <c r="C51" s="15"/>
      <c r="D51" s="15"/>
      <c r="E51" s="15"/>
      <c r="F51" s="10"/>
    </row>
    <row r="53" spans="1:8" x14ac:dyDescent="0.2">
      <c r="A53" s="98" t="s">
        <v>180</v>
      </c>
      <c r="B53" s="98"/>
      <c r="C53" s="174"/>
      <c r="D53" s="174"/>
      <c r="E53" s="174"/>
      <c r="G53" s="151" t="s">
        <v>175</v>
      </c>
    </row>
    <row r="54" spans="1:8" x14ac:dyDescent="0.2">
      <c r="A54" s="161"/>
      <c r="B54" s="161"/>
      <c r="C54" s="110"/>
      <c r="H54" s="6"/>
    </row>
    <row r="55" spans="1:8" ht="27.95" customHeight="1" x14ac:dyDescent="0.2">
      <c r="A55" s="109" t="s">
        <v>44</v>
      </c>
      <c r="B55" s="108" t="s">
        <v>45</v>
      </c>
      <c r="C55" s="173" t="s">
        <v>46</v>
      </c>
      <c r="D55" s="173" t="s">
        <v>47</v>
      </c>
      <c r="E55" s="173" t="s">
        <v>48</v>
      </c>
      <c r="F55" s="172" t="s">
        <v>174</v>
      </c>
      <c r="G55" s="172" t="s">
        <v>173</v>
      </c>
      <c r="H55" s="172" t="s">
        <v>172</v>
      </c>
    </row>
    <row r="56" spans="1:8" ht="22.5" x14ac:dyDescent="0.2">
      <c r="A56" s="104" t="s">
        <v>447</v>
      </c>
      <c r="B56" s="145" t="s">
        <v>448</v>
      </c>
      <c r="C56" s="146">
        <v>5574384.4800000004</v>
      </c>
      <c r="D56" s="146">
        <v>5972554.7999999998</v>
      </c>
      <c r="E56" s="146">
        <f>+D56-C56</f>
        <v>398170.31999999937</v>
      </c>
      <c r="F56" s="145" t="s">
        <v>397</v>
      </c>
      <c r="G56" s="145" t="s">
        <v>445</v>
      </c>
      <c r="H56" s="145" t="s">
        <v>449</v>
      </c>
    </row>
    <row r="57" spans="1:8" x14ac:dyDescent="0.2">
      <c r="A57" s="104"/>
      <c r="B57" s="145"/>
      <c r="C57" s="103"/>
      <c r="D57" s="146"/>
      <c r="E57" s="146"/>
      <c r="F57" s="145"/>
      <c r="G57" s="145"/>
      <c r="H57" s="145"/>
    </row>
    <row r="58" spans="1:8" x14ac:dyDescent="0.2">
      <c r="A58" s="104"/>
      <c r="B58" s="145"/>
      <c r="C58" s="103"/>
      <c r="D58" s="146"/>
      <c r="E58" s="146"/>
      <c r="F58" s="145"/>
      <c r="G58" s="145"/>
      <c r="H58" s="145"/>
    </row>
    <row r="59" spans="1:8" x14ac:dyDescent="0.2">
      <c r="A59" s="104"/>
      <c r="B59" s="145"/>
      <c r="C59" s="103"/>
      <c r="D59" s="146"/>
      <c r="E59" s="146"/>
      <c r="F59" s="145"/>
      <c r="G59" s="145"/>
      <c r="H59" s="145"/>
    </row>
    <row r="60" spans="1:8" x14ac:dyDescent="0.2">
      <c r="A60" s="39"/>
      <c r="B60" s="39" t="s">
        <v>179</v>
      </c>
      <c r="C60" s="125">
        <f>SUM(C56:C59)</f>
        <v>5574384.4800000004</v>
      </c>
      <c r="D60" s="125">
        <f>SUM(D56:D59)</f>
        <v>5972554.7999999998</v>
      </c>
      <c r="E60" s="125">
        <f>SUM(E56:E59)</f>
        <v>398170.31999999937</v>
      </c>
      <c r="F60" s="125"/>
      <c r="G60" s="125"/>
      <c r="H60" s="125"/>
    </row>
    <row r="63" spans="1:8" x14ac:dyDescent="0.2">
      <c r="A63" s="98" t="s">
        <v>178</v>
      </c>
      <c r="B63" s="98"/>
      <c r="C63" s="174"/>
      <c r="D63" s="174"/>
      <c r="E63" s="174"/>
      <c r="G63" s="151" t="s">
        <v>175</v>
      </c>
    </row>
    <row r="64" spans="1:8" x14ac:dyDescent="0.2">
      <c r="A64" s="161"/>
      <c r="B64" s="161"/>
      <c r="C64" s="110"/>
    </row>
    <row r="65" spans="1:8" ht="27.95" customHeight="1" x14ac:dyDescent="0.2">
      <c r="A65" s="109" t="s">
        <v>44</v>
      </c>
      <c r="B65" s="108" t="s">
        <v>45</v>
      </c>
      <c r="C65" s="173" t="s">
        <v>46</v>
      </c>
      <c r="D65" s="173" t="s">
        <v>47</v>
      </c>
      <c r="E65" s="173" t="s">
        <v>48</v>
      </c>
      <c r="F65" s="172" t="s">
        <v>174</v>
      </c>
      <c r="G65" s="172" t="s">
        <v>173</v>
      </c>
      <c r="H65" s="172" t="s">
        <v>172</v>
      </c>
    </row>
    <row r="66" spans="1:8" ht="22.5" x14ac:dyDescent="0.2">
      <c r="A66" s="104" t="s">
        <v>450</v>
      </c>
      <c r="B66" s="145" t="s">
        <v>451</v>
      </c>
      <c r="C66" s="146">
        <v>301788.40000000002</v>
      </c>
      <c r="D66" s="146">
        <v>320091.64</v>
      </c>
      <c r="E66" s="146">
        <f>D66-C66</f>
        <v>18303.239999999991</v>
      </c>
      <c r="F66" s="145" t="s">
        <v>397</v>
      </c>
      <c r="G66" s="145" t="s">
        <v>445</v>
      </c>
      <c r="H66" s="145" t="s">
        <v>452</v>
      </c>
    </row>
    <row r="67" spans="1:8" ht="22.5" x14ac:dyDescent="0.2">
      <c r="A67" s="104" t="s">
        <v>453</v>
      </c>
      <c r="B67" s="145" t="s">
        <v>454</v>
      </c>
      <c r="C67" s="146">
        <v>7158.35</v>
      </c>
      <c r="D67" s="146">
        <v>7710.14</v>
      </c>
      <c r="E67" s="146">
        <f t="shared" ref="E67:E83" si="2">D67-C67</f>
        <v>551.79</v>
      </c>
      <c r="F67" s="145" t="s">
        <v>397</v>
      </c>
      <c r="G67" s="145" t="s">
        <v>445</v>
      </c>
      <c r="H67" s="145" t="s">
        <v>452</v>
      </c>
    </row>
    <row r="68" spans="1:8" ht="22.5" x14ac:dyDescent="0.2">
      <c r="A68" s="104" t="s">
        <v>455</v>
      </c>
      <c r="B68" s="145" t="s">
        <v>456</v>
      </c>
      <c r="C68" s="146">
        <v>2366043.88</v>
      </c>
      <c r="D68" s="146">
        <v>2558710.2000000002</v>
      </c>
      <c r="E68" s="146">
        <f t="shared" si="2"/>
        <v>192666.3200000003</v>
      </c>
      <c r="F68" s="145" t="s">
        <v>397</v>
      </c>
      <c r="G68" s="145" t="s">
        <v>445</v>
      </c>
      <c r="H68" s="145" t="s">
        <v>457</v>
      </c>
    </row>
    <row r="69" spans="1:8" ht="22.5" x14ac:dyDescent="0.2">
      <c r="A69" s="104" t="s">
        <v>458</v>
      </c>
      <c r="B69" s="145" t="s">
        <v>459</v>
      </c>
      <c r="C69" s="146">
        <v>13750.31</v>
      </c>
      <c r="D69" s="146">
        <v>16210.97</v>
      </c>
      <c r="E69" s="146">
        <f t="shared" si="2"/>
        <v>2460.66</v>
      </c>
      <c r="F69" s="145" t="s">
        <v>397</v>
      </c>
      <c r="G69" s="145" t="s">
        <v>445</v>
      </c>
      <c r="H69" s="145" t="s">
        <v>452</v>
      </c>
    </row>
    <row r="70" spans="1:8" ht="22.5" x14ac:dyDescent="0.2">
      <c r="A70" s="104" t="s">
        <v>460</v>
      </c>
      <c r="B70" s="145" t="s">
        <v>461</v>
      </c>
      <c r="C70" s="146">
        <v>5551.01</v>
      </c>
      <c r="D70" s="146">
        <v>6074.66</v>
      </c>
      <c r="E70" s="146">
        <f t="shared" si="2"/>
        <v>523.64999999999964</v>
      </c>
      <c r="F70" s="145" t="s">
        <v>397</v>
      </c>
      <c r="G70" s="145" t="s">
        <v>445</v>
      </c>
      <c r="H70" s="145" t="s">
        <v>457</v>
      </c>
    </row>
    <row r="71" spans="1:8" ht="22.5" x14ac:dyDescent="0.2">
      <c r="A71" s="104" t="s">
        <v>462</v>
      </c>
      <c r="B71" s="145" t="s">
        <v>463</v>
      </c>
      <c r="C71" s="146">
        <v>54476.66</v>
      </c>
      <c r="D71" s="146">
        <v>56453.71</v>
      </c>
      <c r="E71" s="146">
        <f t="shared" si="2"/>
        <v>1977.0499999999956</v>
      </c>
      <c r="F71" s="145" t="s">
        <v>397</v>
      </c>
      <c r="G71" s="145" t="s">
        <v>445</v>
      </c>
      <c r="H71" s="145" t="s">
        <v>464</v>
      </c>
    </row>
    <row r="72" spans="1:8" ht="22.5" x14ac:dyDescent="0.2">
      <c r="A72" s="104" t="s">
        <v>465</v>
      </c>
      <c r="B72" s="145" t="s">
        <v>466</v>
      </c>
      <c r="C72" s="146">
        <v>37742.97</v>
      </c>
      <c r="D72" s="146">
        <v>38497.980000000003</v>
      </c>
      <c r="E72" s="146">
        <f t="shared" si="2"/>
        <v>755.01000000000204</v>
      </c>
      <c r="F72" s="145" t="s">
        <v>397</v>
      </c>
      <c r="G72" s="145" t="s">
        <v>445</v>
      </c>
      <c r="H72" s="145" t="s">
        <v>467</v>
      </c>
    </row>
    <row r="73" spans="1:8" ht="22.5" x14ac:dyDescent="0.2">
      <c r="A73" s="104" t="s">
        <v>468</v>
      </c>
      <c r="B73" s="145" t="s">
        <v>469</v>
      </c>
      <c r="C73" s="146">
        <v>3099669.62</v>
      </c>
      <c r="D73" s="146">
        <v>3299394.68</v>
      </c>
      <c r="E73" s="146">
        <f t="shared" si="2"/>
        <v>199725.06000000006</v>
      </c>
      <c r="F73" s="145" t="s">
        <v>397</v>
      </c>
      <c r="G73" s="145" t="s">
        <v>445</v>
      </c>
      <c r="H73" s="145" t="s">
        <v>467</v>
      </c>
    </row>
    <row r="74" spans="1:8" ht="22.5" x14ac:dyDescent="0.2">
      <c r="A74" s="104" t="s">
        <v>470</v>
      </c>
      <c r="B74" s="145" t="s">
        <v>424</v>
      </c>
      <c r="C74" s="146">
        <v>64087.7</v>
      </c>
      <c r="D74" s="146">
        <v>72269.09</v>
      </c>
      <c r="E74" s="146">
        <f t="shared" si="2"/>
        <v>8181.3899999999994</v>
      </c>
      <c r="F74" s="145" t="s">
        <v>397</v>
      </c>
      <c r="G74" s="145" t="s">
        <v>445</v>
      </c>
      <c r="H74" s="145" t="s">
        <v>467</v>
      </c>
    </row>
    <row r="75" spans="1:8" ht="22.5" x14ac:dyDescent="0.2">
      <c r="A75" s="104" t="s">
        <v>471</v>
      </c>
      <c r="B75" s="145" t="s">
        <v>472</v>
      </c>
      <c r="C75" s="146">
        <v>79237.53</v>
      </c>
      <c r="D75" s="146">
        <v>90392.34</v>
      </c>
      <c r="E75" s="146">
        <f t="shared" si="2"/>
        <v>11154.809999999998</v>
      </c>
      <c r="F75" s="145" t="s">
        <v>397</v>
      </c>
      <c r="G75" s="145" t="s">
        <v>445</v>
      </c>
      <c r="H75" s="145" t="s">
        <v>467</v>
      </c>
    </row>
    <row r="76" spans="1:8" ht="22.5" x14ac:dyDescent="0.2">
      <c r="A76" s="104" t="s">
        <v>473</v>
      </c>
      <c r="B76" s="145" t="s">
        <v>474</v>
      </c>
      <c r="C76" s="146">
        <v>4092540.01</v>
      </c>
      <c r="D76" s="146">
        <v>4293716.59</v>
      </c>
      <c r="E76" s="146">
        <f t="shared" si="2"/>
        <v>201176.58000000007</v>
      </c>
      <c r="F76" s="145" t="s">
        <v>397</v>
      </c>
      <c r="G76" s="145" t="s">
        <v>445</v>
      </c>
      <c r="H76" s="145" t="s">
        <v>452</v>
      </c>
    </row>
    <row r="77" spans="1:8" ht="22.5" x14ac:dyDescent="0.2">
      <c r="A77" s="104" t="s">
        <v>475</v>
      </c>
      <c r="B77" s="145" t="s">
        <v>476</v>
      </c>
      <c r="C77" s="146">
        <v>138465.63</v>
      </c>
      <c r="D77" s="146">
        <v>140689.32</v>
      </c>
      <c r="E77" s="146">
        <f t="shared" si="2"/>
        <v>2223.6900000000023</v>
      </c>
      <c r="F77" s="145" t="s">
        <v>397</v>
      </c>
      <c r="G77" s="145" t="s">
        <v>445</v>
      </c>
      <c r="H77" s="145" t="s">
        <v>452</v>
      </c>
    </row>
    <row r="78" spans="1:8" ht="22.5" x14ac:dyDescent="0.2">
      <c r="A78" s="104" t="s">
        <v>477</v>
      </c>
      <c r="B78" s="145" t="s">
        <v>478</v>
      </c>
      <c r="C78" s="146">
        <v>20596.8</v>
      </c>
      <c r="D78" s="146">
        <v>22334.58</v>
      </c>
      <c r="E78" s="146">
        <f t="shared" si="2"/>
        <v>1737.7800000000025</v>
      </c>
      <c r="F78" s="145" t="s">
        <v>397</v>
      </c>
      <c r="G78" s="145" t="s">
        <v>445</v>
      </c>
      <c r="H78" s="145" t="s">
        <v>452</v>
      </c>
    </row>
    <row r="79" spans="1:8" ht="22.5" x14ac:dyDescent="0.2">
      <c r="A79" s="104" t="s">
        <v>479</v>
      </c>
      <c r="B79" s="145" t="s">
        <v>434</v>
      </c>
      <c r="C79" s="146">
        <v>339305.12</v>
      </c>
      <c r="D79" s="146">
        <v>389798.92</v>
      </c>
      <c r="E79" s="146">
        <f t="shared" si="2"/>
        <v>50493.799999999988</v>
      </c>
      <c r="F79" s="145" t="s">
        <v>397</v>
      </c>
      <c r="G79" s="145" t="s">
        <v>445</v>
      </c>
      <c r="H79" s="145" t="s">
        <v>452</v>
      </c>
    </row>
    <row r="80" spans="1:8" ht="22.5" x14ac:dyDescent="0.2">
      <c r="A80" s="104" t="s">
        <v>480</v>
      </c>
      <c r="B80" s="145" t="s">
        <v>481</v>
      </c>
      <c r="C80" s="146">
        <v>2114.4</v>
      </c>
      <c r="D80" s="146">
        <v>2748.72</v>
      </c>
      <c r="E80" s="146">
        <f t="shared" si="2"/>
        <v>634.31999999999971</v>
      </c>
      <c r="F80" s="145" t="s">
        <v>397</v>
      </c>
      <c r="G80" s="145" t="s">
        <v>445</v>
      </c>
      <c r="H80" s="145" t="s">
        <v>452</v>
      </c>
    </row>
    <row r="81" spans="1:8" ht="22.5" x14ac:dyDescent="0.2">
      <c r="A81" s="104" t="s">
        <v>482</v>
      </c>
      <c r="B81" s="145" t="s">
        <v>438</v>
      </c>
      <c r="C81" s="146">
        <v>32212.84</v>
      </c>
      <c r="D81" s="146">
        <v>37905.79</v>
      </c>
      <c r="E81" s="146">
        <f t="shared" si="2"/>
        <v>5692.9500000000007</v>
      </c>
      <c r="F81" s="145" t="s">
        <v>397</v>
      </c>
      <c r="G81" s="145" t="s">
        <v>445</v>
      </c>
      <c r="H81" s="145" t="s">
        <v>452</v>
      </c>
    </row>
    <row r="82" spans="1:8" ht="22.5" x14ac:dyDescent="0.2">
      <c r="A82" s="104" t="s">
        <v>483</v>
      </c>
      <c r="B82" s="145" t="s">
        <v>440</v>
      </c>
      <c r="C82" s="146">
        <v>13759.81</v>
      </c>
      <c r="D82" s="146">
        <v>15670.24</v>
      </c>
      <c r="E82" s="146">
        <f t="shared" si="2"/>
        <v>1910.4300000000003</v>
      </c>
      <c r="F82" s="145" t="s">
        <v>397</v>
      </c>
      <c r="G82" s="145" t="s">
        <v>445</v>
      </c>
      <c r="H82" s="145" t="s">
        <v>452</v>
      </c>
    </row>
    <row r="83" spans="1:8" ht="22.5" x14ac:dyDescent="0.2">
      <c r="A83" s="104" t="s">
        <v>484</v>
      </c>
      <c r="B83" s="145" t="s">
        <v>442</v>
      </c>
      <c r="C83" s="146">
        <v>717822.16</v>
      </c>
      <c r="D83" s="146">
        <v>732027.13</v>
      </c>
      <c r="E83" s="146">
        <f t="shared" si="2"/>
        <v>14204.969999999972</v>
      </c>
      <c r="F83" s="145" t="s">
        <v>397</v>
      </c>
      <c r="G83" s="145" t="s">
        <v>445</v>
      </c>
      <c r="H83" s="145" t="s">
        <v>452</v>
      </c>
    </row>
    <row r="84" spans="1:8" x14ac:dyDescent="0.2">
      <c r="A84" s="39"/>
      <c r="B84" s="39" t="s">
        <v>177</v>
      </c>
      <c r="C84" s="125">
        <f>SUM(C66:C83)</f>
        <v>11386323.200000003</v>
      </c>
      <c r="D84" s="125">
        <f>SUM(D66:D83)</f>
        <v>12100696.700000001</v>
      </c>
      <c r="E84" s="125">
        <f>SUM(E66:E83)</f>
        <v>714373.50000000047</v>
      </c>
      <c r="F84" s="125"/>
      <c r="G84" s="125"/>
      <c r="H84" s="125"/>
    </row>
    <row r="87" spans="1:8" x14ac:dyDescent="0.2">
      <c r="A87" s="98" t="s">
        <v>176</v>
      </c>
      <c r="B87" s="98"/>
      <c r="C87" s="174"/>
      <c r="D87" s="174"/>
      <c r="E87" s="174"/>
      <c r="G87" s="151" t="s">
        <v>175</v>
      </c>
    </row>
    <row r="88" spans="1:8" x14ac:dyDescent="0.2">
      <c r="A88" s="161"/>
      <c r="B88" s="161"/>
      <c r="C88" s="110"/>
    </row>
    <row r="89" spans="1:8" ht="27.95" customHeight="1" x14ac:dyDescent="0.2">
      <c r="A89" s="109" t="s">
        <v>44</v>
      </c>
      <c r="B89" s="108" t="s">
        <v>45</v>
      </c>
      <c r="C89" s="173" t="s">
        <v>46</v>
      </c>
      <c r="D89" s="173" t="s">
        <v>47</v>
      </c>
      <c r="E89" s="173" t="s">
        <v>48</v>
      </c>
      <c r="F89" s="172" t="s">
        <v>174</v>
      </c>
      <c r="G89" s="172" t="s">
        <v>173</v>
      </c>
      <c r="H89" s="172" t="s">
        <v>172</v>
      </c>
    </row>
    <row r="90" spans="1:8" x14ac:dyDescent="0.2">
      <c r="A90" s="104"/>
      <c r="B90" s="145"/>
      <c r="C90" s="103"/>
      <c r="D90" s="146"/>
      <c r="E90" s="146"/>
      <c r="F90" s="145"/>
      <c r="G90" s="145"/>
      <c r="H90" s="145"/>
    </row>
    <row r="91" spans="1:8" x14ac:dyDescent="0.2">
      <c r="A91" s="104"/>
      <c r="B91" s="145"/>
      <c r="C91" s="103"/>
      <c r="D91" s="146"/>
      <c r="E91" s="146"/>
      <c r="F91" s="145"/>
      <c r="G91" s="145"/>
      <c r="H91" s="145"/>
    </row>
    <row r="92" spans="1:8" x14ac:dyDescent="0.2">
      <c r="A92" s="104"/>
      <c r="B92" s="145"/>
      <c r="C92" s="103"/>
      <c r="D92" s="146"/>
      <c r="E92" s="146"/>
      <c r="F92" s="145"/>
      <c r="G92" s="145"/>
      <c r="H92" s="145"/>
    </row>
    <row r="93" spans="1:8" x14ac:dyDescent="0.2">
      <c r="A93" s="104"/>
      <c r="B93" s="145"/>
      <c r="C93" s="103"/>
      <c r="D93" s="146"/>
      <c r="E93" s="146"/>
      <c r="F93" s="145"/>
      <c r="G93" s="145"/>
      <c r="H93" s="145"/>
    </row>
    <row r="94" spans="1:8" x14ac:dyDescent="0.2">
      <c r="A94" s="39"/>
      <c r="B94" s="39" t="s">
        <v>171</v>
      </c>
      <c r="C94" s="125">
        <f>SUM(C90:C93)</f>
        <v>0</v>
      </c>
      <c r="D94" s="125">
        <f>SUM(D90:D93)</f>
        <v>0</v>
      </c>
      <c r="E94" s="125">
        <f>SUM(E90:E93)</f>
        <v>0</v>
      </c>
      <c r="F94" s="125"/>
      <c r="G94" s="125"/>
      <c r="H94" s="125"/>
    </row>
  </sheetData>
  <dataValidations count="8">
    <dataValidation allowBlank="1" showInputMessage="1" showErrorMessage="1" prompt="Importe final del periodo que corresponde la información financiera trimestral que se presenta." sqref="D7 D21 D45 D55 D65 D89"/>
    <dataValidation allowBlank="1" showInputMessage="1" showErrorMessage="1" prompt="Saldo al 31 de diciembre del año anterior del ejercio que se presenta." sqref="C7 C21 C45 C55 C65 C89"/>
    <dataValidation allowBlank="1" showInputMessage="1" showErrorMessage="1" prompt="Corresponde al número de la cuenta de acuerdo al Plan de Cuentas emitido por el CONAC (DOF 23/12/2015)." sqref="A7 A21 A45 A55 A65 A89"/>
    <dataValidation allowBlank="1" showInputMessage="1" showErrorMessage="1" prompt="Indicar la tasa de aplicación." sqref="H45 H55 H65 H89"/>
    <dataValidation allowBlank="1" showInputMessage="1" showErrorMessage="1" prompt="Indicar el método de depreciación." sqref="G45 G55 G65 G89"/>
    <dataValidation allowBlank="1" showInputMessage="1" showErrorMessage="1" prompt="Corresponde al nombre o descripción de la cuenta de acuerdo al Plan de Cuentas emitido por el CONAC." sqref="B7 B21 B45 B55 B65 B89"/>
    <dataValidation allowBlank="1" showInputMessage="1" showErrorMessage="1" prompt="Diferencia entre el saldo final y el inicial presentados." sqref="E7 E21 E45 E55 E65 E89"/>
    <dataValidation allowBlank="1" showInputMessage="1" showErrorMessage="1" prompt="Criterio para la aplicación de depreciación: anual, mensual, trimestral, etc." sqref="F7 F21 F89 F55 F65 F45"/>
  </dataValidation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2018-01-31T16:11:28Z</cp:lastPrinted>
  <dcterms:created xsi:type="dcterms:W3CDTF">2012-12-11T20:36:24Z</dcterms:created>
  <dcterms:modified xsi:type="dcterms:W3CDTF">2018-02-07T16:18:10Z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